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16380" windowHeight="7830" tabRatio="211"/>
  </bookViews>
  <sheets>
    <sheet name="Sheet" sheetId="1" r:id="rId1"/>
    <sheet name="Sheet1" sheetId="2" r:id="rId2"/>
  </sheets>
  <definedNames>
    <definedName name="_xlnm._FilterDatabase" localSheetId="0" hidden="1">Sheet!$A$1:$H$251</definedName>
  </definedNames>
  <calcPr calcId="145621"/>
</workbook>
</file>

<file path=xl/calcChain.xml><?xml version="1.0" encoding="utf-8"?>
<calcChain xmlns="http://schemas.openxmlformats.org/spreadsheetml/2006/main">
  <c r="J220" i="1" l="1"/>
  <c r="B4" i="2"/>
  <c r="B3" i="2"/>
  <c r="B2" i="2"/>
  <c r="K149" i="1"/>
  <c r="K53" i="1"/>
  <c r="K55" i="1"/>
  <c r="K155" i="1"/>
  <c r="K157" i="1"/>
  <c r="K247" i="1"/>
  <c r="K61" i="1"/>
  <c r="K159" i="1"/>
  <c r="J108" i="1"/>
  <c r="J219" i="1"/>
  <c r="J109" i="1"/>
  <c r="J35" i="1"/>
  <c r="J36" i="1"/>
  <c r="J37" i="1"/>
  <c r="J38" i="1"/>
  <c r="J110" i="1"/>
  <c r="J221" i="1"/>
  <c r="J222" i="1"/>
  <c r="J111" i="1"/>
  <c r="J223" i="1"/>
  <c r="J112" i="1"/>
  <c r="J224" i="1"/>
  <c r="J113" i="1"/>
  <c r="J114" i="1"/>
  <c r="J225" i="1"/>
  <c r="J115" i="1"/>
  <c r="J116" i="1"/>
  <c r="J117" i="1"/>
  <c r="J39" i="1"/>
  <c r="J118" i="1"/>
  <c r="J119" i="1"/>
  <c r="J226" i="1"/>
  <c r="J120" i="1"/>
  <c r="J227" i="1"/>
  <c r="J228" i="1"/>
  <c r="J121" i="1"/>
  <c r="J229" i="1"/>
  <c r="J230" i="1"/>
  <c r="J122" i="1"/>
  <c r="J231" i="1"/>
  <c r="J123" i="1"/>
  <c r="J40" i="1"/>
  <c r="J232" i="1"/>
  <c r="J41" i="1"/>
  <c r="J124" i="1"/>
  <c r="J125" i="1"/>
  <c r="J42" i="1"/>
  <c r="J43" i="1"/>
  <c r="J233" i="1"/>
  <c r="J126" i="1"/>
  <c r="J127" i="1"/>
  <c r="J128" i="1"/>
  <c r="J129" i="1"/>
  <c r="J44" i="1"/>
  <c r="J45" i="1"/>
  <c r="J46" i="1"/>
  <c r="J234" i="1"/>
  <c r="J235" i="1"/>
  <c r="J130" i="1"/>
  <c r="J131" i="1"/>
  <c r="J132" i="1"/>
  <c r="J133" i="1"/>
  <c r="J134" i="1"/>
  <c r="J135" i="1"/>
  <c r="J136" i="1"/>
  <c r="J236" i="1"/>
  <c r="J137" i="1"/>
  <c r="J138" i="1"/>
  <c r="J47" i="1"/>
  <c r="J139" i="1"/>
  <c r="J140" i="1"/>
  <c r="J141" i="1"/>
  <c r="J237" i="1"/>
  <c r="J238" i="1"/>
  <c r="J239" i="1"/>
  <c r="J48" i="1"/>
  <c r="J49" i="1"/>
  <c r="J142" i="1"/>
  <c r="J143" i="1"/>
  <c r="J240" i="1"/>
  <c r="J144" i="1"/>
  <c r="J50" i="1"/>
  <c r="J145" i="1"/>
  <c r="J51" i="1"/>
  <c r="J52" i="1"/>
  <c r="J241" i="1"/>
  <c r="J146" i="1"/>
  <c r="J242" i="1"/>
  <c r="J147" i="1"/>
  <c r="J148" i="1"/>
  <c r="J243" i="1"/>
  <c r="J149" i="1"/>
  <c r="J150" i="1"/>
  <c r="J151" i="1"/>
  <c r="J152" i="1"/>
  <c r="J53" i="1"/>
  <c r="J153" i="1"/>
  <c r="J154" i="1"/>
  <c r="J54" i="1"/>
  <c r="J55" i="1"/>
  <c r="J244" i="1"/>
  <c r="J245" i="1"/>
  <c r="J56" i="1"/>
  <c r="J155" i="1"/>
  <c r="J156" i="1"/>
  <c r="J57" i="1"/>
  <c r="J58" i="1"/>
  <c r="J157" i="1"/>
  <c r="J246" i="1"/>
  <c r="J59" i="1"/>
  <c r="J60" i="1"/>
  <c r="J247" i="1"/>
  <c r="J248" i="1"/>
  <c r="J249" i="1"/>
  <c r="J250" i="1"/>
  <c r="J61" i="1"/>
  <c r="J158" i="1"/>
  <c r="J62" i="1"/>
  <c r="J251" i="1"/>
  <c r="J159" i="1"/>
  <c r="J160" i="1"/>
  <c r="J161" i="1"/>
  <c r="J63" i="1"/>
  <c r="J218" i="1"/>
  <c r="J3" i="1"/>
  <c r="J64" i="1"/>
  <c r="J65" i="1"/>
  <c r="J66" i="1"/>
  <c r="J67" i="1"/>
  <c r="J68" i="1"/>
  <c r="J4" i="1"/>
  <c r="J162" i="1"/>
  <c r="J163" i="1"/>
  <c r="J5" i="1"/>
  <c r="J6" i="1"/>
  <c r="J69" i="1"/>
  <c r="J70" i="1"/>
  <c r="J7" i="1"/>
  <c r="J164" i="1"/>
  <c r="J8" i="1"/>
  <c r="J165" i="1"/>
  <c r="J166" i="1"/>
  <c r="J9" i="1"/>
  <c r="J71" i="1"/>
  <c r="J72" i="1"/>
  <c r="J73" i="1"/>
  <c r="J74" i="1"/>
  <c r="J167" i="1"/>
  <c r="J168" i="1"/>
  <c r="J75" i="1"/>
  <c r="J10" i="1"/>
  <c r="J11" i="1"/>
  <c r="J12" i="1"/>
  <c r="J13" i="1"/>
  <c r="J169" i="1"/>
  <c r="J14" i="1"/>
  <c r="J170" i="1"/>
  <c r="J15" i="1"/>
  <c r="J76" i="1"/>
  <c r="J171" i="1"/>
  <c r="J172" i="1"/>
  <c r="J16" i="1"/>
  <c r="J77" i="1"/>
  <c r="J173" i="1"/>
  <c r="J17" i="1"/>
  <c r="J174" i="1"/>
  <c r="J175" i="1"/>
  <c r="J78" i="1"/>
  <c r="J79" i="1"/>
  <c r="J80" i="1"/>
  <c r="J18" i="1"/>
  <c r="J176" i="1"/>
  <c r="J19" i="1"/>
  <c r="J81" i="1"/>
  <c r="J177" i="1"/>
  <c r="J82" i="1"/>
  <c r="J20" i="1"/>
  <c r="J178" i="1"/>
  <c r="J83" i="1"/>
  <c r="J84" i="1"/>
  <c r="J21" i="1"/>
  <c r="J179" i="1"/>
  <c r="J180" i="1"/>
  <c r="J85" i="1"/>
  <c r="J181" i="1"/>
  <c r="J86" i="1"/>
  <c r="J87" i="1"/>
  <c r="J182" i="1"/>
  <c r="J183" i="1"/>
  <c r="J184" i="1"/>
  <c r="J88" i="1"/>
  <c r="J22" i="1"/>
  <c r="J185" i="1"/>
  <c r="J186" i="1"/>
  <c r="J23" i="1"/>
  <c r="J89" i="1"/>
  <c r="J90" i="1"/>
  <c r="J187" i="1"/>
  <c r="J24" i="1"/>
  <c r="J25" i="1"/>
  <c r="J188" i="1"/>
  <c r="J189" i="1"/>
  <c r="J26" i="1"/>
  <c r="J91" i="1"/>
  <c r="J92" i="1"/>
  <c r="J27" i="1"/>
  <c r="J93" i="1"/>
  <c r="J190" i="1"/>
  <c r="J94" i="1"/>
  <c r="J191" i="1"/>
  <c r="J28" i="1"/>
  <c r="J192" i="1"/>
  <c r="J193" i="1"/>
  <c r="J194" i="1"/>
  <c r="J195" i="1"/>
  <c r="J196" i="1"/>
  <c r="J95" i="1"/>
  <c r="J96" i="1"/>
  <c r="J197" i="1"/>
  <c r="J198" i="1"/>
  <c r="J199" i="1"/>
  <c r="J29" i="1"/>
  <c r="J97" i="1"/>
  <c r="J200" i="1"/>
  <c r="J98" i="1"/>
  <c r="J30" i="1"/>
  <c r="J99" i="1"/>
  <c r="J100" i="1"/>
  <c r="J101" i="1"/>
  <c r="J201" i="1"/>
  <c r="J202" i="1"/>
  <c r="J102" i="1"/>
  <c r="J203" i="1"/>
  <c r="J204" i="1"/>
  <c r="J31" i="1"/>
  <c r="J205" i="1"/>
  <c r="J206" i="1"/>
  <c r="J207" i="1"/>
  <c r="J208" i="1"/>
  <c r="J209" i="1"/>
  <c r="J210" i="1"/>
  <c r="J211" i="1"/>
  <c r="J212" i="1"/>
  <c r="J213" i="1"/>
  <c r="J32" i="1"/>
  <c r="J214" i="1"/>
  <c r="J215" i="1"/>
  <c r="J103" i="1"/>
  <c r="J104" i="1"/>
  <c r="J105" i="1"/>
  <c r="J216" i="1"/>
  <c r="J217" i="1"/>
  <c r="J33" i="1"/>
  <c r="J106" i="1"/>
  <c r="J34" i="1"/>
  <c r="J107" i="1"/>
  <c r="J2" i="1"/>
  <c r="F2" i="1"/>
  <c r="K2" i="1" s="1"/>
  <c r="F3" i="1"/>
  <c r="K3" i="1" s="1"/>
  <c r="F64" i="1"/>
  <c r="K64" i="1" s="1"/>
  <c r="F65" i="1"/>
  <c r="K65" i="1" s="1"/>
  <c r="F66" i="1"/>
  <c r="K66" i="1" s="1"/>
  <c r="F67" i="1"/>
  <c r="K67" i="1" s="1"/>
  <c r="F68" i="1"/>
  <c r="K68" i="1" s="1"/>
  <c r="F4" i="1"/>
  <c r="K4" i="1" s="1"/>
  <c r="F162" i="1"/>
  <c r="K162" i="1" s="1"/>
  <c r="F163" i="1"/>
  <c r="K163" i="1" s="1"/>
  <c r="F5" i="1"/>
  <c r="K5" i="1" s="1"/>
  <c r="F6" i="1"/>
  <c r="K6" i="1" s="1"/>
  <c r="F69" i="1"/>
  <c r="K69" i="1" s="1"/>
  <c r="F70" i="1"/>
  <c r="K70" i="1" s="1"/>
  <c r="F7" i="1"/>
  <c r="K7" i="1" s="1"/>
  <c r="F164" i="1"/>
  <c r="K164" i="1" s="1"/>
  <c r="F8" i="1"/>
  <c r="K8" i="1" s="1"/>
  <c r="F165" i="1"/>
  <c r="K165" i="1" s="1"/>
  <c r="F166" i="1"/>
  <c r="K166" i="1" s="1"/>
  <c r="F9" i="1"/>
  <c r="K9" i="1" s="1"/>
  <c r="F71" i="1"/>
  <c r="K71" i="1" s="1"/>
  <c r="F72" i="1"/>
  <c r="K72" i="1" s="1"/>
  <c r="F73" i="1"/>
  <c r="K73" i="1" s="1"/>
  <c r="F74" i="1"/>
  <c r="K74" i="1" s="1"/>
  <c r="F167" i="1"/>
  <c r="K167" i="1" s="1"/>
  <c r="F168" i="1"/>
  <c r="K168" i="1" s="1"/>
  <c r="F75" i="1"/>
  <c r="K75" i="1" s="1"/>
  <c r="F10" i="1"/>
  <c r="K10" i="1" s="1"/>
  <c r="F11" i="1"/>
  <c r="K11" i="1" s="1"/>
  <c r="F12" i="1"/>
  <c r="K12" i="1" s="1"/>
  <c r="F13" i="1"/>
  <c r="K13" i="1" s="1"/>
  <c r="F169" i="1"/>
  <c r="K169" i="1" s="1"/>
  <c r="F14" i="1"/>
  <c r="K14" i="1" s="1"/>
  <c r="F170" i="1"/>
  <c r="K170" i="1" s="1"/>
  <c r="F15" i="1"/>
  <c r="K15" i="1" s="1"/>
  <c r="F76" i="1"/>
  <c r="K76" i="1" s="1"/>
  <c r="F171" i="1"/>
  <c r="K171" i="1" s="1"/>
  <c r="F172" i="1"/>
  <c r="K172" i="1" s="1"/>
  <c r="F16" i="1"/>
  <c r="K16" i="1" s="1"/>
  <c r="F77" i="1"/>
  <c r="K77" i="1" s="1"/>
  <c r="F173" i="1"/>
  <c r="K173" i="1" s="1"/>
  <c r="F17" i="1"/>
  <c r="K17" i="1" s="1"/>
  <c r="F174" i="1"/>
  <c r="K174" i="1" s="1"/>
  <c r="F175" i="1"/>
  <c r="K175" i="1" s="1"/>
  <c r="F78" i="1"/>
  <c r="K78" i="1" s="1"/>
  <c r="F79" i="1"/>
  <c r="K79" i="1" s="1"/>
  <c r="F80" i="1"/>
  <c r="K80" i="1" s="1"/>
  <c r="F18" i="1"/>
  <c r="K18" i="1" s="1"/>
  <c r="F176" i="1"/>
  <c r="K176" i="1" s="1"/>
  <c r="F19" i="1"/>
  <c r="K19" i="1" s="1"/>
  <c r="F81" i="1"/>
  <c r="K81" i="1" s="1"/>
  <c r="F177" i="1"/>
  <c r="K177" i="1" s="1"/>
  <c r="F82" i="1"/>
  <c r="K82" i="1" s="1"/>
  <c r="F20" i="1"/>
  <c r="K20" i="1" s="1"/>
  <c r="F178" i="1"/>
  <c r="K178" i="1" s="1"/>
  <c r="F83" i="1"/>
  <c r="K83" i="1" s="1"/>
  <c r="F84" i="1"/>
  <c r="K84" i="1" s="1"/>
  <c r="F21" i="1"/>
  <c r="K21" i="1" s="1"/>
  <c r="F179" i="1"/>
  <c r="K179" i="1" s="1"/>
  <c r="F180" i="1"/>
  <c r="K180" i="1" s="1"/>
  <c r="F85" i="1"/>
  <c r="K85" i="1" s="1"/>
  <c r="F181" i="1"/>
  <c r="K181" i="1" s="1"/>
  <c r="F86" i="1"/>
  <c r="K86" i="1" s="1"/>
  <c r="F87" i="1"/>
  <c r="K87" i="1" s="1"/>
  <c r="F182" i="1"/>
  <c r="K182" i="1" s="1"/>
  <c r="F183" i="1"/>
  <c r="K183" i="1" s="1"/>
  <c r="F184" i="1"/>
  <c r="K184" i="1" s="1"/>
  <c r="F88" i="1"/>
  <c r="K88" i="1" s="1"/>
  <c r="F22" i="1"/>
  <c r="K22" i="1" s="1"/>
  <c r="F185" i="1"/>
  <c r="K185" i="1" s="1"/>
  <c r="F186" i="1"/>
  <c r="K186" i="1" s="1"/>
  <c r="F23" i="1"/>
  <c r="K23" i="1" s="1"/>
  <c r="F89" i="1"/>
  <c r="K89" i="1" s="1"/>
  <c r="F90" i="1"/>
  <c r="K90" i="1" s="1"/>
  <c r="F187" i="1"/>
  <c r="K187" i="1" s="1"/>
  <c r="F24" i="1"/>
  <c r="K24" i="1" s="1"/>
  <c r="F25" i="1"/>
  <c r="K25" i="1" s="1"/>
  <c r="F188" i="1"/>
  <c r="K188" i="1" s="1"/>
  <c r="F189" i="1"/>
  <c r="K189" i="1" s="1"/>
  <c r="F26" i="1"/>
  <c r="K26" i="1" s="1"/>
  <c r="F91" i="1"/>
  <c r="K91" i="1" s="1"/>
  <c r="F92" i="1"/>
  <c r="K92" i="1" s="1"/>
  <c r="F27" i="1"/>
  <c r="K27" i="1" s="1"/>
  <c r="F93" i="1"/>
  <c r="K93" i="1" s="1"/>
  <c r="F190" i="1"/>
  <c r="K190" i="1" s="1"/>
  <c r="F94" i="1"/>
  <c r="K94" i="1" s="1"/>
  <c r="F191" i="1"/>
  <c r="K191" i="1" s="1"/>
  <c r="F28" i="1"/>
  <c r="K28" i="1" s="1"/>
  <c r="F192" i="1"/>
  <c r="K192" i="1" s="1"/>
  <c r="F193" i="1"/>
  <c r="K193" i="1" s="1"/>
  <c r="F194" i="1"/>
  <c r="K194" i="1" s="1"/>
  <c r="F195" i="1"/>
  <c r="K195" i="1" s="1"/>
  <c r="F196" i="1"/>
  <c r="K196" i="1" s="1"/>
  <c r="F95" i="1"/>
  <c r="K95" i="1" s="1"/>
  <c r="F96" i="1"/>
  <c r="K96" i="1" s="1"/>
  <c r="F197" i="1"/>
  <c r="K197" i="1" s="1"/>
  <c r="F198" i="1"/>
  <c r="K198" i="1" s="1"/>
  <c r="F199" i="1"/>
  <c r="K199" i="1" s="1"/>
  <c r="F29" i="1"/>
  <c r="K29" i="1" s="1"/>
  <c r="F97" i="1"/>
  <c r="K97" i="1" s="1"/>
  <c r="F200" i="1"/>
  <c r="K200" i="1" s="1"/>
  <c r="F98" i="1"/>
  <c r="K98" i="1" s="1"/>
  <c r="F30" i="1"/>
  <c r="K30" i="1" s="1"/>
  <c r="F99" i="1"/>
  <c r="K99" i="1" s="1"/>
  <c r="F100" i="1"/>
  <c r="K100" i="1" s="1"/>
  <c r="F101" i="1"/>
  <c r="K101" i="1" s="1"/>
  <c r="F201" i="1"/>
  <c r="K201" i="1" s="1"/>
  <c r="F202" i="1"/>
  <c r="K202" i="1" s="1"/>
  <c r="F102" i="1"/>
  <c r="K102" i="1" s="1"/>
  <c r="F203" i="1"/>
  <c r="K203" i="1" s="1"/>
  <c r="F204" i="1"/>
  <c r="K204" i="1" s="1"/>
  <c r="F31" i="1"/>
  <c r="K31" i="1" s="1"/>
  <c r="F205" i="1"/>
  <c r="K205" i="1" s="1"/>
  <c r="F206" i="1"/>
  <c r="K206" i="1" s="1"/>
  <c r="F207" i="1"/>
  <c r="K207" i="1" s="1"/>
  <c r="F208" i="1"/>
  <c r="K208" i="1" s="1"/>
  <c r="F209" i="1"/>
  <c r="K209" i="1" s="1"/>
  <c r="F210" i="1"/>
  <c r="K210" i="1" s="1"/>
  <c r="F211" i="1"/>
  <c r="K211" i="1" s="1"/>
  <c r="F212" i="1"/>
  <c r="K212" i="1" s="1"/>
  <c r="F213" i="1"/>
  <c r="K213" i="1" s="1"/>
  <c r="F32" i="1"/>
  <c r="K32" i="1" s="1"/>
  <c r="F214" i="1"/>
  <c r="K214" i="1" s="1"/>
  <c r="F215" i="1"/>
  <c r="K215" i="1" s="1"/>
  <c r="F103" i="1"/>
  <c r="K103" i="1" s="1"/>
  <c r="F104" i="1"/>
  <c r="K104" i="1" s="1"/>
  <c r="F105" i="1"/>
  <c r="K105" i="1" s="1"/>
  <c r="F216" i="1"/>
  <c r="K216" i="1" s="1"/>
  <c r="F217" i="1"/>
  <c r="K217" i="1" s="1"/>
  <c r="F33" i="1"/>
  <c r="K33" i="1" s="1"/>
  <c r="F106" i="1"/>
  <c r="K106" i="1" s="1"/>
  <c r="F34" i="1"/>
  <c r="K34" i="1" s="1"/>
  <c r="F107" i="1"/>
  <c r="K107" i="1" s="1"/>
  <c r="F108" i="1"/>
  <c r="K108" i="1" s="1"/>
  <c r="F219" i="1"/>
  <c r="K219" i="1" s="1"/>
  <c r="F109" i="1"/>
  <c r="K109" i="1" s="1"/>
  <c r="F35" i="1"/>
  <c r="K35" i="1" s="1"/>
  <c r="F36" i="1"/>
  <c r="K36" i="1" s="1"/>
  <c r="F37" i="1"/>
  <c r="K37" i="1" s="1"/>
  <c r="F38" i="1"/>
  <c r="K38" i="1" s="1"/>
  <c r="F110" i="1"/>
  <c r="K110" i="1" s="1"/>
  <c r="F221" i="1"/>
  <c r="K221" i="1" s="1"/>
  <c r="F222" i="1"/>
  <c r="K222" i="1" s="1"/>
  <c r="F111" i="1"/>
  <c r="K111" i="1" s="1"/>
  <c r="F223" i="1"/>
  <c r="K223" i="1" s="1"/>
  <c r="F112" i="1"/>
  <c r="K112" i="1" s="1"/>
  <c r="F224" i="1"/>
  <c r="K224" i="1" s="1"/>
  <c r="F113" i="1"/>
  <c r="K113" i="1" s="1"/>
  <c r="F114" i="1"/>
  <c r="K114" i="1" s="1"/>
  <c r="F225" i="1"/>
  <c r="K225" i="1" s="1"/>
  <c r="F115" i="1"/>
  <c r="K115" i="1" s="1"/>
  <c r="F116" i="1"/>
  <c r="K116" i="1" s="1"/>
  <c r="F117" i="1"/>
  <c r="K117" i="1" s="1"/>
  <c r="F39" i="1"/>
  <c r="K39" i="1" s="1"/>
  <c r="F118" i="1"/>
  <c r="K118" i="1" s="1"/>
  <c r="F119" i="1"/>
  <c r="K119" i="1" s="1"/>
  <c r="F226" i="1"/>
  <c r="K226" i="1" s="1"/>
  <c r="F120" i="1"/>
  <c r="K120" i="1" s="1"/>
  <c r="F227" i="1"/>
  <c r="K227" i="1" s="1"/>
  <c r="F228" i="1"/>
  <c r="K228" i="1" s="1"/>
  <c r="F121" i="1"/>
  <c r="K121" i="1" s="1"/>
  <c r="F229" i="1"/>
  <c r="K229" i="1" s="1"/>
  <c r="F230" i="1"/>
  <c r="K230" i="1" s="1"/>
  <c r="F122" i="1"/>
  <c r="K122" i="1" s="1"/>
  <c r="F231" i="1"/>
  <c r="K231" i="1" s="1"/>
  <c r="F123" i="1"/>
  <c r="K123" i="1" s="1"/>
  <c r="F40" i="1"/>
  <c r="K40" i="1" s="1"/>
  <c r="F232" i="1"/>
  <c r="K232" i="1" s="1"/>
  <c r="F41" i="1"/>
  <c r="K41" i="1" s="1"/>
  <c r="F124" i="1"/>
  <c r="K124" i="1" s="1"/>
  <c r="F125" i="1"/>
  <c r="K125" i="1" s="1"/>
  <c r="F42" i="1"/>
  <c r="K42" i="1" s="1"/>
  <c r="F43" i="1"/>
  <c r="K43" i="1" s="1"/>
  <c r="F233" i="1"/>
  <c r="K233" i="1" s="1"/>
  <c r="F126" i="1"/>
  <c r="K126" i="1" s="1"/>
  <c r="F127" i="1"/>
  <c r="K127" i="1" s="1"/>
  <c r="F128" i="1"/>
  <c r="K128" i="1" s="1"/>
  <c r="F129" i="1"/>
  <c r="K129" i="1" s="1"/>
  <c r="F44" i="1"/>
  <c r="K44" i="1" s="1"/>
  <c r="F45" i="1"/>
  <c r="K45" i="1" s="1"/>
  <c r="F46" i="1"/>
  <c r="K46" i="1" s="1"/>
  <c r="F234" i="1"/>
  <c r="K234" i="1" s="1"/>
  <c r="F235" i="1"/>
  <c r="K235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236" i="1"/>
  <c r="K236" i="1" s="1"/>
  <c r="F137" i="1"/>
  <c r="K137" i="1" s="1"/>
  <c r="F138" i="1"/>
  <c r="K138" i="1" s="1"/>
  <c r="F47" i="1"/>
  <c r="K47" i="1" s="1"/>
  <c r="F139" i="1"/>
  <c r="K139" i="1" s="1"/>
  <c r="F140" i="1"/>
  <c r="K140" i="1" s="1"/>
  <c r="F141" i="1"/>
  <c r="K141" i="1" s="1"/>
  <c r="F237" i="1"/>
  <c r="K237" i="1" s="1"/>
  <c r="F238" i="1"/>
  <c r="K238" i="1" s="1"/>
  <c r="F239" i="1"/>
  <c r="K239" i="1" s="1"/>
  <c r="F48" i="1"/>
  <c r="K48" i="1" s="1"/>
  <c r="F49" i="1"/>
  <c r="K49" i="1" s="1"/>
  <c r="F142" i="1"/>
  <c r="K142" i="1" s="1"/>
  <c r="F143" i="1"/>
  <c r="K143" i="1" s="1"/>
  <c r="F240" i="1"/>
  <c r="K240" i="1" s="1"/>
  <c r="F144" i="1"/>
  <c r="K144" i="1" s="1"/>
  <c r="F50" i="1"/>
  <c r="K50" i="1" s="1"/>
  <c r="F145" i="1"/>
  <c r="K145" i="1" s="1"/>
  <c r="F51" i="1"/>
  <c r="K51" i="1" s="1"/>
  <c r="F52" i="1"/>
  <c r="K52" i="1" s="1"/>
  <c r="F241" i="1"/>
  <c r="K241" i="1" s="1"/>
  <c r="F146" i="1"/>
  <c r="K146" i="1" s="1"/>
  <c r="F242" i="1"/>
  <c r="K242" i="1" s="1"/>
  <c r="F148" i="1"/>
  <c r="K148" i="1" s="1"/>
  <c r="F243" i="1"/>
  <c r="K243" i="1" s="1"/>
  <c r="F149" i="1"/>
  <c r="F150" i="1"/>
  <c r="K150" i="1" s="1"/>
  <c r="F151" i="1"/>
  <c r="K151" i="1" s="1"/>
  <c r="F152" i="1"/>
  <c r="K152" i="1" s="1"/>
  <c r="F53" i="1"/>
  <c r="F153" i="1"/>
  <c r="K153" i="1" s="1"/>
  <c r="F154" i="1"/>
  <c r="K154" i="1" s="1"/>
  <c r="F54" i="1"/>
  <c r="K54" i="1" s="1"/>
  <c r="F55" i="1"/>
  <c r="F244" i="1"/>
  <c r="K244" i="1" s="1"/>
  <c r="F245" i="1"/>
  <c r="K245" i="1" s="1"/>
  <c r="F56" i="1"/>
  <c r="K56" i="1" s="1"/>
  <c r="F155" i="1"/>
  <c r="F156" i="1"/>
  <c r="K156" i="1" s="1"/>
  <c r="F57" i="1"/>
  <c r="K57" i="1" s="1"/>
  <c r="F58" i="1"/>
  <c r="K58" i="1" s="1"/>
  <c r="F157" i="1"/>
  <c r="F246" i="1"/>
  <c r="K246" i="1" s="1"/>
  <c r="F59" i="1"/>
  <c r="K59" i="1" s="1"/>
  <c r="F60" i="1"/>
  <c r="K60" i="1" s="1"/>
  <c r="F247" i="1"/>
  <c r="F248" i="1"/>
  <c r="K248" i="1" s="1"/>
  <c r="F249" i="1"/>
  <c r="K249" i="1" s="1"/>
  <c r="F250" i="1"/>
  <c r="K250" i="1" s="1"/>
  <c r="F61" i="1"/>
  <c r="F158" i="1"/>
  <c r="K158" i="1" s="1"/>
  <c r="F62" i="1"/>
  <c r="K62" i="1" s="1"/>
  <c r="F251" i="1"/>
  <c r="K251" i="1" s="1"/>
  <c r="F159" i="1"/>
  <c r="F160" i="1"/>
  <c r="K160" i="1" s="1"/>
  <c r="F161" i="1"/>
  <c r="K161" i="1" s="1"/>
  <c r="F63" i="1"/>
  <c r="K63" i="1" s="1"/>
  <c r="F218" i="1"/>
  <c r="K218" i="1" s="1"/>
  <c r="B5" i="2" l="1"/>
  <c r="C2" i="2" l="1"/>
  <c r="C3" i="2"/>
  <c r="C4" i="2"/>
</calcChain>
</file>

<file path=xl/sharedStrings.xml><?xml version="1.0" encoding="utf-8"?>
<sst xmlns="http://schemas.openxmlformats.org/spreadsheetml/2006/main" count="1180" uniqueCount="330">
  <si>
    <t>Name</t>
  </si>
  <si>
    <t>Uw Deptid Descr</t>
  </si>
  <si>
    <t>BILSA/BUSINESS &amp; ACCOUNTING</t>
  </si>
  <si>
    <t>EMS/MATHEMATICS</t>
  </si>
  <si>
    <t>AKINS,MATTHEW S</t>
  </si>
  <si>
    <t>BILSA/SCHOOL OF AGRICULTURE</t>
  </si>
  <si>
    <t>ALBERS,MARK B</t>
  </si>
  <si>
    <t>BILSA/INDUSTRIAL STUDIES</t>
  </si>
  <si>
    <t>ALCALAY,EUGENE</t>
  </si>
  <si>
    <t>LA-ED/PERFORMING_VISUAL ARTS</t>
  </si>
  <si>
    <t>LA-ED/SOCIAL SCIENCES</t>
  </si>
  <si>
    <t>EMS/GENERAL ENGR</t>
  </si>
  <si>
    <t>LA-ED/HUMANITIES</t>
  </si>
  <si>
    <t>ANNAMALAI,VENKATACHALAM RAJA</t>
  </si>
  <si>
    <t>EMS/CHEMISTRY/ENGR PHYSICS</t>
  </si>
  <si>
    <t>LA-ED/SCHOOL OF EDUCATION</t>
  </si>
  <si>
    <t>EMS/CIVIL-ENVIRONMENTAL ENGR</t>
  </si>
  <si>
    <t>BALACHANDRAN,SWAMINATHAN</t>
  </si>
  <si>
    <t>EMS/INDUSTRIAL ENGR</t>
  </si>
  <si>
    <t>BANACHOWSKI-FULLER,CHERYL A</t>
  </si>
  <si>
    <t>LA-ED/CRIMINAL JUSTICE</t>
  </si>
  <si>
    <t>BANERJEE,SWAGATA</t>
  </si>
  <si>
    <t>BARNET,BARBARA A</t>
  </si>
  <si>
    <t>BARRACLOUGH,DOMINIC J</t>
  </si>
  <si>
    <t>BAXTER,CHRISTOPHER A</t>
  </si>
  <si>
    <t>BAYRAKTAR,TUBA</t>
  </si>
  <si>
    <t>EMS/MECHANICAL ENGR</t>
  </si>
  <si>
    <t>BENISH,STEVEN GARRITT</t>
  </si>
  <si>
    <t>BERNHARDT,KEVIN JAY</t>
  </si>
  <si>
    <t>BOCHER,BENJAMIN THOMAS</t>
  </si>
  <si>
    <t>BOCKHOP,RICHARD L</t>
  </si>
  <si>
    <t>BORKE,JOHN C</t>
  </si>
  <si>
    <t>BOYLES,DAVID CHARLES</t>
  </si>
  <si>
    <t>BROMLEY,PATRICIA LEE</t>
  </si>
  <si>
    <t>LA-ED/PSYCHOLOGY</t>
  </si>
  <si>
    <t>BROOKE,WENDY A</t>
  </si>
  <si>
    <t>BROUSSARD,ROSALYN SHIELDS</t>
  </si>
  <si>
    <t>BUBOLTZ,JEFF T</t>
  </si>
  <si>
    <t>BUECHLER,DALE N</t>
  </si>
  <si>
    <t>EMS/ELECTRICAL ENGR</t>
  </si>
  <si>
    <t>BURNS,TERESA MICHELLE</t>
  </si>
  <si>
    <t>BURTON,SABINA L</t>
  </si>
  <si>
    <t>BYBERG-REED,REX R</t>
  </si>
  <si>
    <t>CALCATERRA,ROBERT A</t>
  </si>
  <si>
    <t>CANDITO,KARA</t>
  </si>
  <si>
    <t>CAROTHERS,TODD</t>
  </si>
  <si>
    <t>CARTMILL,DONITA LYNN</t>
  </si>
  <si>
    <t>CAYWOOD,THOMAS EDWARD</t>
  </si>
  <si>
    <t>CEYLAN,TAMER</t>
  </si>
  <si>
    <t>CHANG,LILY</t>
  </si>
  <si>
    <t>EMS/COMPUTER SCI SOFTWARE ENGR</t>
  </si>
  <si>
    <t>CHANG,MU-LING</t>
  </si>
  <si>
    <t>CHATTOPADHYAY,SOMA</t>
  </si>
  <si>
    <t>CHEN,HAO</t>
  </si>
  <si>
    <t>BILSA/COMMUNICATIONS TECHNOLGY</t>
  </si>
  <si>
    <t>CIESIELSKI,DENNIS</t>
  </si>
  <si>
    <t>CLIFTON,JOSEPH M</t>
  </si>
  <si>
    <t>CLOUGH,JILL M</t>
  </si>
  <si>
    <t>COLLINS,BENJAMIN V C</t>
  </si>
  <si>
    <t>COLLINS,THOMAS S</t>
  </si>
  <si>
    <t>COOPER,DAVID T</t>
  </si>
  <si>
    <t>BILSA/BIOLOGY</t>
  </si>
  <si>
    <t>CORNETT,CHARLES R</t>
  </si>
  <si>
    <t>CURRAS,CHRISTINA J</t>
  </si>
  <si>
    <t>DAHLQUIST,DANIEL</t>
  </si>
  <si>
    <t>DALECKI,MICHAEL GENE</t>
  </si>
  <si>
    <t>DAY,SUSAN L</t>
  </si>
  <si>
    <t>DEIS,TIMOTHY M</t>
  </si>
  <si>
    <t>DEMAREE,ROBERT KYSO</t>
  </si>
  <si>
    <t>DHYANCHAND,RICHARD J</t>
  </si>
  <si>
    <t>DOYLE-MORIN,REBECCA</t>
  </si>
  <si>
    <t>DREFCINSKI,SHANE D</t>
  </si>
  <si>
    <t>DRURY,DAVID M</t>
  </si>
  <si>
    <t>DUTELLE,ARIC W</t>
  </si>
  <si>
    <t>EL-OMARI,SAMIR</t>
  </si>
  <si>
    <t>ELLIS,BARRY LEN</t>
  </si>
  <si>
    <t>ENRIGHT,CORINNE SANDRA</t>
  </si>
  <si>
    <t>ENZ,DANIEL L</t>
  </si>
  <si>
    <t>EVENSEN,HAROLD T</t>
  </si>
  <si>
    <t>EVENSON,MARK C</t>
  </si>
  <si>
    <t>FAIRCHILD,G DANIEL</t>
  </si>
  <si>
    <t>FARRELLY,ANN DILLON</t>
  </si>
  <si>
    <t>FENG,GANG</t>
  </si>
  <si>
    <t>FIELDS,KRISTINA</t>
  </si>
  <si>
    <t>FRAYER,CHRISTOPHER</t>
  </si>
  <si>
    <t>FRIEDERS,ELIZABETH M</t>
  </si>
  <si>
    <t>GAO,YING</t>
  </si>
  <si>
    <t>GATES,ELIZABETH ANNE</t>
  </si>
  <si>
    <t>GIBSON,LORNE DARYL-WYNAD</t>
  </si>
  <si>
    <t>GORMLEY,MELISSA E</t>
  </si>
  <si>
    <t>GUNSER,ROXANE MARY</t>
  </si>
  <si>
    <t>HADORN,PETER T</t>
  </si>
  <si>
    <t>HAERTZEN,KEVIN J</t>
  </si>
  <si>
    <t>HALE,JOHNNY KEITH</t>
  </si>
  <si>
    <t>HAMILTON,JAMES PATRICK</t>
  </si>
  <si>
    <t>HAMMERMEISTER,JOHN F</t>
  </si>
  <si>
    <t>HAMPTON,JAMES H</t>
  </si>
  <si>
    <t>HANSEN,SUSAN LOUISE</t>
  </si>
  <si>
    <t>HARDYMAN,KRISTA</t>
  </si>
  <si>
    <t>HERNANDEZ,JOVAN</t>
  </si>
  <si>
    <t>HOERNING,JEFF</t>
  </si>
  <si>
    <t>HOLLINGSWORTH,LESLIE A</t>
  </si>
  <si>
    <t>HOLLINGSWORTH,LINDSAY KAY</t>
  </si>
  <si>
    <t>HU,YUANYUAN</t>
  </si>
  <si>
    <t>HUEBSCHMAN,JEFFREY J</t>
  </si>
  <si>
    <t>IFEDIORA,JOHN OBI</t>
  </si>
  <si>
    <t>IRA,MICHAEL S</t>
  </si>
  <si>
    <t>ISELIN,JOHN P</t>
  </si>
  <si>
    <t>JESKE,CLEMENT T</t>
  </si>
  <si>
    <t>JINKINS,PATRICIA A</t>
  </si>
  <si>
    <t>JOHNSON,DIANA GAIL</t>
  </si>
  <si>
    <t>KAISER,COLLEEN</t>
  </si>
  <si>
    <t>KARSTEN,MARGARET FOEGEN</t>
  </si>
  <si>
    <t>KIM,AHYOUNG</t>
  </si>
  <si>
    <t>KINWA-MUZINGA,ANNIE</t>
  </si>
  <si>
    <t>KIRK,REA HELENE</t>
  </si>
  <si>
    <t>KLAVINS,SHARON D</t>
  </si>
  <si>
    <t>KOHLER-BUSCH,MADELON E</t>
  </si>
  <si>
    <t>KOU,XIAOMIN</t>
  </si>
  <si>
    <t>KRUEGER,GEORGE B</t>
  </si>
  <si>
    <t>KRUGLER,DAVID F</t>
  </si>
  <si>
    <t>KUNZ,DAVID N</t>
  </si>
  <si>
    <t>KWON,MIYEON</t>
  </si>
  <si>
    <t>LANDGRAF,LISA MARIE</t>
  </si>
  <si>
    <t>LARSON,EVAN</t>
  </si>
  <si>
    <t>LEE,JOONG-JAE</t>
  </si>
  <si>
    <t>LEITCH,DANIEL E</t>
  </si>
  <si>
    <t>LENZI,MARY E</t>
  </si>
  <si>
    <t>LERNER,ANNE-MARIE A</t>
  </si>
  <si>
    <t>LI,QIONG</t>
  </si>
  <si>
    <t>LI,WEI</t>
  </si>
  <si>
    <t>LI,YONG YUAN</t>
  </si>
  <si>
    <t>LJUMANOVIC,LEONIDA</t>
  </si>
  <si>
    <t>LOGAN,DARYL LEE</t>
  </si>
  <si>
    <t>LUKOWSKI,STAN A</t>
  </si>
  <si>
    <t>MASOOM,ABULKHAIR MUHAMMAD</t>
  </si>
  <si>
    <t>MCBETH,WILLIAM CLARK</t>
  </si>
  <si>
    <t>MCCABE,COLLEEN A</t>
  </si>
  <si>
    <t>MCDONALD,JULIA KATHRYN</t>
  </si>
  <si>
    <t>MENDIS,CHANAKA A</t>
  </si>
  <si>
    <t>METZLOFF,KYLE E</t>
  </si>
  <si>
    <t>MEULBROEK,JESSICA PHYLLIS</t>
  </si>
  <si>
    <t>MEYERS,MARK S</t>
  </si>
  <si>
    <t>MIRANDA-MENDOZA,FERNANDO</t>
  </si>
  <si>
    <t>MOIZ,SYED M</t>
  </si>
  <si>
    <t>MOMOT,MICHAEL E</t>
  </si>
  <si>
    <t>MONHARDT,LEIGH</t>
  </si>
  <si>
    <t>MONTGOMERY,TERA L</t>
  </si>
  <si>
    <t>MUSLU,MESUT</t>
  </si>
  <si>
    <t>NARAYAN,CHETNA</t>
  </si>
  <si>
    <t>NELSON,GREGORY T</t>
  </si>
  <si>
    <t>NELSON,PAULA MARIE</t>
  </si>
  <si>
    <t>NELSON,TRAVIS BENJAMIN</t>
  </si>
  <si>
    <t>NKEMNJI,JOHN</t>
  </si>
  <si>
    <t>NOVAK,RYAN A</t>
  </si>
  <si>
    <t>NZEGWU,LOUIS IFEANYI</t>
  </si>
  <si>
    <t>OBIELODAN,JOHN O</t>
  </si>
  <si>
    <t>OFULUE,ESTHER N</t>
  </si>
  <si>
    <t>OMACHONU,FLORENCE E</t>
  </si>
  <si>
    <t>OWUSU-ABABIO,SAMUEL</t>
  </si>
  <si>
    <t>PARKER,PHILIP J</t>
  </si>
  <si>
    <t>PARSONS IV,THERON EDWARD</t>
  </si>
  <si>
    <t>PAWL,ANDREW</t>
  </si>
  <si>
    <t>PECKHAM,BRIAN W</t>
  </si>
  <si>
    <t>PENN,MICHAEL ROBERT</t>
  </si>
  <si>
    <t>RANNEY,ARTHUR L</t>
  </si>
  <si>
    <t>RAVIKUMAR,PRATHIVADI B</t>
  </si>
  <si>
    <t>RAWLING III,JESSE E</t>
  </si>
  <si>
    <t>REDDY,RAMI A</t>
  </si>
  <si>
    <t>REED,BERNICE J</t>
  </si>
  <si>
    <t>RIEDLE,JOAN E</t>
  </si>
  <si>
    <t>RIEDLE,LISA ANN</t>
  </si>
  <si>
    <t>RIMEL,ERIC W</t>
  </si>
  <si>
    <t>RINGGENBERG,SCOTT W</t>
  </si>
  <si>
    <t>RINK,JOHN ROBERT</t>
  </si>
  <si>
    <t>ROBERTS,MATTHEW W</t>
  </si>
  <si>
    <t>ROLLE,KURT C</t>
  </si>
  <si>
    <t>ROWLEY,DAVID G</t>
  </si>
  <si>
    <t>ROY,BIDHAN</t>
  </si>
  <si>
    <t>SAFARI-SHAD,NADER</t>
  </si>
  <si>
    <t>SCAIFE,THOMAS</t>
  </si>
  <si>
    <t>SCANLAN,THOMAS N</t>
  </si>
  <si>
    <t>SCHLAGER,LYNN M</t>
  </si>
  <si>
    <t>SCHMITT,ROBERT L</t>
  </si>
  <si>
    <t>SCHROEDER,MACHELLE KAY</t>
  </si>
  <si>
    <t>SCHULENBURG,CHRISTOPHER</t>
  </si>
  <si>
    <t>SCHULER,DAVID D</t>
  </si>
  <si>
    <t>SEALY,PHIL J</t>
  </si>
  <si>
    <t>SHARKEY,MICHAEL M</t>
  </si>
  <si>
    <t>SHARMA,PIYARE L</t>
  </si>
  <si>
    <t>SHI,YAN</t>
  </si>
  <si>
    <t>SHIVERICK,SEAN</t>
  </si>
  <si>
    <t>SMIDT,WARNER KEITH</t>
  </si>
  <si>
    <t>SNYDER,ROBERT J</t>
  </si>
  <si>
    <t>SON,WONIM</t>
  </si>
  <si>
    <t>SOOFI,ABDOLLAH S</t>
  </si>
  <si>
    <t>SPOTO,RAYMOND</t>
  </si>
  <si>
    <t>STANLEY,ADAM C</t>
  </si>
  <si>
    <t>STANOJEV,IGOR</t>
  </si>
  <si>
    <t>STECK,FRANCIS XAVIER</t>
  </si>
  <si>
    <t>STEINER,CHARLES R</t>
  </si>
  <si>
    <t>STEINER,STEVEN A</t>
  </si>
  <si>
    <t>STIPE,SYDNOR S</t>
  </si>
  <si>
    <t>STJOHN,W DOYLE</t>
  </si>
  <si>
    <t>STRADFORD,TODD</t>
  </si>
  <si>
    <t>STRAIT,TIMOTHY R.</t>
  </si>
  <si>
    <t>STRANGE,JEFFREY SCOTT</t>
  </si>
  <si>
    <t>SU,YU-TING</t>
  </si>
  <si>
    <t>LA-ED/COUNSELOR EDUCATION</t>
  </si>
  <si>
    <t>SWENSON,JAMES A</t>
  </si>
  <si>
    <t>SWOPE,STEPHEN ALAN</t>
  </si>
  <si>
    <t>TABRIZI,MAJID T</t>
  </si>
  <si>
    <t>TEMBEI,JOHN N</t>
  </si>
  <si>
    <t>TENG,HONG</t>
  </si>
  <si>
    <t>THOMPSON,MICHAEL K</t>
  </si>
  <si>
    <t>THRUN,JASON R</t>
  </si>
  <si>
    <t>TIAN,KUN</t>
  </si>
  <si>
    <t>TIGERMAN,KATHLEEN JOY</t>
  </si>
  <si>
    <t>TREWIN,AMANDA L</t>
  </si>
  <si>
    <t>TUCKER,AMANDA</t>
  </si>
  <si>
    <t>TUFTE,MARILYN J</t>
  </si>
  <si>
    <t>TURNER,NANCY LYNN</t>
  </si>
  <si>
    <t>UL-HAQ,IRFAN</t>
  </si>
  <si>
    <t>VANCE,STEVE ROBERT</t>
  </si>
  <si>
    <t>VICE,MARI A</t>
  </si>
  <si>
    <t>WANG,JINGHUA</t>
  </si>
  <si>
    <t>WAUGH,RICHARD A</t>
  </si>
  <si>
    <t>WEIN,KORY G</t>
  </si>
  <si>
    <t>WENDORFF,LAURA CHRISTINE</t>
  </si>
  <si>
    <t>WESTFALL,BARBARA A</t>
  </si>
  <si>
    <t>WHITE,SCOTT A</t>
  </si>
  <si>
    <t>WILLIAMS,MARY ROSE</t>
  </si>
  <si>
    <t>WILLS,SHERYL LYNN</t>
  </si>
  <si>
    <t>WRIGHT,KRISTOPHER K</t>
  </si>
  <si>
    <t>WRIGHT,SCOTT C</t>
  </si>
  <si>
    <t>WRUBLE,MARC KEVIN</t>
  </si>
  <si>
    <t>WU,TSUNGHSUEH</t>
  </si>
  <si>
    <t>WU,YAN</t>
  </si>
  <si>
    <t>YANG,QI LUO</t>
  </si>
  <si>
    <t>YOUNG,PHILIP W</t>
  </si>
  <si>
    <t>YUNCK,STEVE A</t>
  </si>
  <si>
    <t>ZAMPALONI,MICHAEL A</t>
  </si>
  <si>
    <t>ZAUCHE,TIMOTHY H</t>
  </si>
  <si>
    <t>ZIDON,MARK GEORGE</t>
  </si>
  <si>
    <t>College</t>
  </si>
  <si>
    <t>Rank</t>
  </si>
  <si>
    <t>Professor</t>
  </si>
  <si>
    <t>Associate Professor</t>
  </si>
  <si>
    <t>Assistant Professor</t>
  </si>
  <si>
    <t>EMS</t>
  </si>
  <si>
    <t>LAE</t>
  </si>
  <si>
    <t>BILSA</t>
  </si>
  <si>
    <t>40.05</t>
  </si>
  <si>
    <t>16.09</t>
  </si>
  <si>
    <t>40.06</t>
  </si>
  <si>
    <t>52.03</t>
  </si>
  <si>
    <t>14.10</t>
  </si>
  <si>
    <t>14.19</t>
  </si>
  <si>
    <t>14.01</t>
  </si>
  <si>
    <t>52.01</t>
  </si>
  <si>
    <t>14.09</t>
  </si>
  <si>
    <t>45.06</t>
  </si>
  <si>
    <t>23.01</t>
  </si>
  <si>
    <t>42.01</t>
  </si>
  <si>
    <t>14.08</t>
  </si>
  <si>
    <t>40.08</t>
  </si>
  <si>
    <t>50.09</t>
  </si>
  <si>
    <t>11.01</t>
  </si>
  <si>
    <t>27.01</t>
  </si>
  <si>
    <t>26.01</t>
  </si>
  <si>
    <t>15.06</t>
  </si>
  <si>
    <t>45.07</t>
  </si>
  <si>
    <t>14.35</t>
  </si>
  <si>
    <t>45.11</t>
  </si>
  <si>
    <t>54.01</t>
  </si>
  <si>
    <t>43.01</t>
  </si>
  <si>
    <t>13.01</t>
  </si>
  <si>
    <t>13.11</t>
  </si>
  <si>
    <t>45.10</t>
  </si>
  <si>
    <t>50.07</t>
  </si>
  <si>
    <t>09.01</t>
  </si>
  <si>
    <t>13.12</t>
  </si>
  <si>
    <t>14.14</t>
  </si>
  <si>
    <t>38.01</t>
  </si>
  <si>
    <t>01.01</t>
  </si>
  <si>
    <t>27.05</t>
  </si>
  <si>
    <t>01.09</t>
  </si>
  <si>
    <t>01.00</t>
  </si>
  <si>
    <t>50.05</t>
  </si>
  <si>
    <t>13.14</t>
  </si>
  <si>
    <t>13.10</t>
  </si>
  <si>
    <t>Compton, Mike</t>
  </si>
  <si>
    <t>Peer Avg</t>
  </si>
  <si>
    <t>2013-14 Annual Salary</t>
  </si>
  <si>
    <t>ATTENBOROUGH,HOLLY ELIZABETH</t>
  </si>
  <si>
    <t>BECVARIK,RACHEL ANN</t>
  </si>
  <si>
    <t>BLACK,MICHAEL STEPHEN</t>
  </si>
  <si>
    <t>DICKEY,THOMAS TAYLOR</t>
  </si>
  <si>
    <t>DIMMITT,ERIC J</t>
  </si>
  <si>
    <t>FATIN FAHEEM MAHMOUD,AHMED</t>
  </si>
  <si>
    <t>GILLOTA,DAVID V</t>
  </si>
  <si>
    <t>GOPALAKRISHNAN,GOKUL</t>
  </si>
  <si>
    <t>HAASL,RYAN J</t>
  </si>
  <si>
    <t>HARR BAILEY,MARCIA J.</t>
  </si>
  <si>
    <t>HUANG,CHUN-HUI (BILLY)</t>
  </si>
  <si>
    <t>HUSSEIN,MAZEN I</t>
  </si>
  <si>
    <t>ISBISTER,DONG LI</t>
  </si>
  <si>
    <t>LA-ED/WOMEN STUDIES</t>
  </si>
  <si>
    <t>JOHNSON,YARI BEN</t>
  </si>
  <si>
    <t>KOBAYASHI,HIROHITO</t>
  </si>
  <si>
    <t>MARCINIEC,PEGGY V</t>
  </si>
  <si>
    <t>PETERSON,JOHN DORLAND</t>
  </si>
  <si>
    <t>PIED,CLAUDINE MICHELLE</t>
  </si>
  <si>
    <t>POLEBITSKI,AUSTIN S</t>
  </si>
  <si>
    <t>REUTER,VICTORIA JANE</t>
  </si>
  <si>
    <t>ROMESBURG,JAMES ERIC</t>
  </si>
  <si>
    <t>SAPPLETON,SHAN J</t>
  </si>
  <si>
    <t>SOJA,SCOTT E</t>
  </si>
  <si>
    <t>SOLAR,PATRICK JOSEPH</t>
  </si>
  <si>
    <t>VENKATESHWARAN,MUTHUSUBRAMANIAN</t>
  </si>
  <si>
    <t>WILSON,JACQUELINE</t>
  </si>
  <si>
    <t>YANG,FANG</t>
  </si>
  <si>
    <t>Years in rank</t>
  </si>
  <si>
    <t>Discipline Code</t>
  </si>
  <si>
    <t>Chair</t>
  </si>
  <si>
    <t>With 1044 raise and 2014 1%</t>
  </si>
  <si>
    <t>Where should be - based on Peer average, yrs at rank, merit yrs</t>
  </si>
  <si>
    <t>Difference</t>
  </si>
  <si>
    <t>Total Difference</t>
  </si>
  <si>
    <t>%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</si>
</sst>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#####"/>
  </numFmts>
  <fonts count="4" x14ac:knownFonts="1">
    <font>
      <sz val="9"/>
      <name val="Microsoft Sans Serif"/>
      <family val="2"/>
      <charset val="204"/>
    </font>
    <font>
      <sz val="11"/>
      <color theme="1"/>
      <name val="Calibri"/>
      <family val="2"/>
      <scheme val="minor"/>
    </font>
    <font>
      <b/>
      <sz val="9"/>
      <name val="Microsoft Sans Serif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0" xfId="0" applyNumberFormat="1" applyFont="1"/>
    <xf numFmtId="164" fontId="0" fillId="0" borderId="0" xfId="0" applyNumberFormat="1" applyFont="1"/>
    <xf numFmtId="14" fontId="0" fillId="0" borderId="0" xfId="0" applyNumberFormat="1"/>
    <xf numFmtId="0" fontId="2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14" fontId="2" fillId="2" borderId="0" xfId="0" applyNumberFormat="1" applyFont="1" applyFill="1" applyAlignment="1">
      <alignment wrapText="1"/>
    </xf>
    <xf numFmtId="14" fontId="0" fillId="0" borderId="0" xfId="0" applyNumberFormat="1" applyFont="1"/>
    <xf numFmtId="0" fontId="0" fillId="0" borderId="0" xfId="0" applyAlignment="1">
      <alignment horizontal="left"/>
    </xf>
    <xf numFmtId="164" fontId="0" fillId="0" borderId="0" xfId="0" applyNumberFormat="1" applyFont="1" applyFill="1"/>
    <xf numFmtId="0" fontId="3" fillId="0" borderId="0" xfId="1"/>
    <xf numFmtId="0" fontId="3" fillId="3" borderId="0" xfId="1" applyFill="1"/>
    <xf numFmtId="0" fontId="3" fillId="0" borderId="0" xfId="1" applyFill="1"/>
    <xf numFmtId="1" fontId="3" fillId="3" borderId="0" xfId="1" applyNumberFormat="1" applyFill="1"/>
    <xf numFmtId="3" fontId="0" fillId="0" borderId="0" xfId="0" applyNumberFormat="1"/>
    <xf numFmtId="3" fontId="0" fillId="0" borderId="0" xfId="0" applyNumberFormat="1" applyFill="1"/>
    <xf numFmtId="2" fontId="0" fillId="0" borderId="0" xfId="0" applyNumberFormat="1" applyFont="1" applyFill="1"/>
    <xf numFmtId="0" fontId="0" fillId="0" borderId="0" xfId="0" applyFill="1" applyAlignment="1">
      <alignment horizontal="left"/>
    </xf>
    <xf numFmtId="0" fontId="3" fillId="4" borderId="0" xfId="1" applyFill="1"/>
    <xf numFmtId="3" fontId="0" fillId="5" borderId="0" xfId="0" applyNumberFormat="1" applyFill="1"/>
    <xf numFmtId="1" fontId="1" fillId="0" borderId="0" xfId="0" applyNumberFormat="1" applyFont="1"/>
    <xf numFmtId="1" fontId="0" fillId="0" borderId="0" xfId="0" applyNumberFormat="1"/>
    <xf numFmtId="10" fontId="0" fillId="0" borderId="0" xfId="0" applyNumberFormat="1"/>
    <xf numFmtId="3" fontId="0" fillId="0" borderId="1" xfId="0" applyNumberFormat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abSelected="1" workbookViewId="0">
      <pane ySplit="1" topLeftCell="A53" activePane="bottomLeft" state="frozen"/>
      <selection pane="bottomLeft" activeCell="K148" sqref="K148"/>
    </sheetView>
  </sheetViews>
  <sheetFormatPr defaultRowHeight="12.75" x14ac:dyDescent="0.2"/>
  <cols>
    <col min="1" max="1" width="27.42578125" customWidth="1"/>
    <col min="2" max="2" width="8.28515625" customWidth="1"/>
    <col min="3" max="3" width="34.42578125" bestFit="1" customWidth="1"/>
    <col min="4" max="4" width="16.42578125" bestFit="1" customWidth="1"/>
    <col min="5" max="6" width="10.140625" style="3" customWidth="1"/>
    <col min="7" max="7" width="9" customWidth="1"/>
    <col min="8" max="8" width="10" customWidth="1"/>
    <col min="10" max="10" width="11.5703125" style="21" customWidth="1"/>
    <col min="11" max="11" width="11.5703125" customWidth="1"/>
  </cols>
  <sheetData>
    <row r="1" spans="1:11" s="5" customFormat="1" ht="89.25" x14ac:dyDescent="0.2">
      <c r="A1" s="4" t="s">
        <v>0</v>
      </c>
      <c r="B1" s="4" t="s">
        <v>244</v>
      </c>
      <c r="C1" s="4" t="s">
        <v>1</v>
      </c>
      <c r="D1" s="4" t="s">
        <v>245</v>
      </c>
      <c r="E1" s="6" t="s">
        <v>293</v>
      </c>
      <c r="F1" s="6" t="s">
        <v>325</v>
      </c>
      <c r="G1" s="4" t="s">
        <v>322</v>
      </c>
      <c r="H1" s="4" t="s">
        <v>323</v>
      </c>
      <c r="I1" s="4" t="s">
        <v>292</v>
      </c>
      <c r="J1" s="4" t="s">
        <v>326</v>
      </c>
      <c r="K1" s="4" t="s">
        <v>327</v>
      </c>
    </row>
    <row r="2" spans="1:11" ht="12.75" customHeight="1" x14ac:dyDescent="0.25">
      <c r="A2" s="1" t="s">
        <v>4</v>
      </c>
      <c r="B2" s="1" t="s">
        <v>251</v>
      </c>
      <c r="C2" s="1" t="s">
        <v>5</v>
      </c>
      <c r="D2" s="1" t="s">
        <v>248</v>
      </c>
      <c r="E2" s="14">
        <v>51510</v>
      </c>
      <c r="F2" s="14">
        <f>E2</f>
        <v>51510</v>
      </c>
      <c r="G2" s="2">
        <v>1</v>
      </c>
      <c r="H2" s="8">
        <v>1.0904</v>
      </c>
      <c r="I2" s="10">
        <v>57800</v>
      </c>
      <c r="J2" s="20">
        <f>(G2-3)*1000+I2</f>
        <v>55800</v>
      </c>
      <c r="K2" s="14">
        <f>F2-I2</f>
        <v>-6290</v>
      </c>
    </row>
    <row r="3" spans="1:11" ht="12.75" customHeight="1" x14ac:dyDescent="0.25">
      <c r="A3" s="1" t="s">
        <v>6</v>
      </c>
      <c r="B3" s="1" t="s">
        <v>251</v>
      </c>
      <c r="C3" s="1" t="s">
        <v>7</v>
      </c>
      <c r="D3" s="1" t="s">
        <v>248</v>
      </c>
      <c r="E3" s="14">
        <v>52846</v>
      </c>
      <c r="F3" s="14">
        <f>E3</f>
        <v>52846</v>
      </c>
      <c r="G3" s="2">
        <v>9</v>
      </c>
      <c r="H3" s="8" t="s">
        <v>270</v>
      </c>
      <c r="I3" s="11">
        <v>70115</v>
      </c>
      <c r="J3" s="20">
        <f>(G3-3)*1000+I3</f>
        <v>76115</v>
      </c>
      <c r="K3" s="14">
        <f>F3-I3</f>
        <v>-17269</v>
      </c>
    </row>
    <row r="4" spans="1:11" ht="15" customHeight="1" x14ac:dyDescent="0.25">
      <c r="A4" s="1" t="s">
        <v>35</v>
      </c>
      <c r="B4" s="1" t="s">
        <v>251</v>
      </c>
      <c r="C4" s="1" t="s">
        <v>2</v>
      </c>
      <c r="D4" s="1" t="s">
        <v>248</v>
      </c>
      <c r="E4" s="14">
        <v>56030</v>
      </c>
      <c r="F4" s="14">
        <f>E4</f>
        <v>56030</v>
      </c>
      <c r="G4" s="2">
        <v>6</v>
      </c>
      <c r="H4" s="8" t="s">
        <v>259</v>
      </c>
      <c r="I4" s="10">
        <v>78605</v>
      </c>
      <c r="J4" s="20">
        <f>(G4-3)*1000+I4</f>
        <v>81605</v>
      </c>
      <c r="K4" s="14">
        <f>F4-I4</f>
        <v>-22575</v>
      </c>
    </row>
    <row r="5" spans="1:11" ht="15" customHeight="1" x14ac:dyDescent="0.25">
      <c r="A5" s="1" t="s">
        <v>45</v>
      </c>
      <c r="B5" s="1" t="s">
        <v>251</v>
      </c>
      <c r="C5" s="1" t="s">
        <v>2</v>
      </c>
      <c r="D5" s="1" t="s">
        <v>248</v>
      </c>
      <c r="E5" s="14">
        <v>60600</v>
      </c>
      <c r="F5" s="14">
        <f>E5</f>
        <v>60600</v>
      </c>
      <c r="G5" s="2">
        <v>4</v>
      </c>
      <c r="H5" s="8" t="s">
        <v>259</v>
      </c>
      <c r="I5" s="10">
        <v>78605</v>
      </c>
      <c r="J5" s="20">
        <f>(G5-3)*1000+I5</f>
        <v>79605</v>
      </c>
      <c r="K5" s="14">
        <f>F5-I5</f>
        <v>-18005</v>
      </c>
    </row>
    <row r="6" spans="1:11" ht="15" customHeight="1" x14ac:dyDescent="0.25">
      <c r="A6" s="1" t="s">
        <v>46</v>
      </c>
      <c r="B6" s="1" t="s">
        <v>251</v>
      </c>
      <c r="C6" s="1" t="s">
        <v>5</v>
      </c>
      <c r="D6" s="1" t="s">
        <v>248</v>
      </c>
      <c r="E6" s="14">
        <v>51510</v>
      </c>
      <c r="F6" s="14">
        <f>E6</f>
        <v>51510</v>
      </c>
      <c r="G6" s="2">
        <v>4</v>
      </c>
      <c r="H6" s="8">
        <v>1.0601</v>
      </c>
      <c r="I6" s="11">
        <v>57748</v>
      </c>
      <c r="J6" s="20">
        <f>(G6-3)*1000+I6</f>
        <v>58748</v>
      </c>
      <c r="K6" s="14">
        <f>F6-I6</f>
        <v>-6238</v>
      </c>
    </row>
    <row r="7" spans="1:11" ht="12.75" customHeight="1" x14ac:dyDescent="0.25">
      <c r="A7" s="1" t="s">
        <v>53</v>
      </c>
      <c r="B7" s="1" t="s">
        <v>251</v>
      </c>
      <c r="C7" s="1" t="s">
        <v>54</v>
      </c>
      <c r="D7" s="1" t="s">
        <v>248</v>
      </c>
      <c r="E7" s="14">
        <v>50580</v>
      </c>
      <c r="F7" s="14">
        <f>E7</f>
        <v>50580</v>
      </c>
      <c r="G7" s="2">
        <v>3</v>
      </c>
      <c r="H7" s="8">
        <v>9.01</v>
      </c>
      <c r="I7" s="10">
        <v>49520</v>
      </c>
      <c r="J7" s="20">
        <f>(G7-3)*1000+I7</f>
        <v>49520</v>
      </c>
      <c r="K7" s="14">
        <f>F7-I7</f>
        <v>1060</v>
      </c>
    </row>
    <row r="8" spans="1:11" ht="15" customHeight="1" x14ac:dyDescent="0.25">
      <c r="A8" s="1" t="s">
        <v>69</v>
      </c>
      <c r="B8" s="1" t="s">
        <v>251</v>
      </c>
      <c r="C8" s="1" t="s">
        <v>61</v>
      </c>
      <c r="D8" s="1" t="s">
        <v>248</v>
      </c>
      <c r="E8" s="14">
        <v>51510</v>
      </c>
      <c r="F8" s="14">
        <f>E8</f>
        <v>51510</v>
      </c>
      <c r="G8" s="2">
        <v>3</v>
      </c>
      <c r="H8" s="8">
        <v>26.01</v>
      </c>
      <c r="I8" s="10">
        <v>51855</v>
      </c>
      <c r="J8" s="20">
        <f>(G8-3)*1000+I8</f>
        <v>51855</v>
      </c>
      <c r="K8" s="14">
        <f>F8-I8</f>
        <v>-345</v>
      </c>
    </row>
    <row r="9" spans="1:11" ht="15" customHeight="1" x14ac:dyDescent="0.25">
      <c r="A9" s="1" t="s">
        <v>70</v>
      </c>
      <c r="B9" s="1" t="s">
        <v>251</v>
      </c>
      <c r="C9" s="1" t="s">
        <v>61</v>
      </c>
      <c r="D9" s="1" t="s">
        <v>248</v>
      </c>
      <c r="E9" s="14">
        <v>51510</v>
      </c>
      <c r="F9" s="14">
        <f>E9</f>
        <v>51510</v>
      </c>
      <c r="G9" s="2">
        <v>3</v>
      </c>
      <c r="H9" s="8">
        <v>26.01</v>
      </c>
      <c r="I9" s="10">
        <v>51855</v>
      </c>
      <c r="J9" s="20">
        <f>(G9-3)*1000+I9</f>
        <v>51855</v>
      </c>
      <c r="K9" s="14">
        <f>F9-I9</f>
        <v>-345</v>
      </c>
    </row>
    <row r="10" spans="1:11" ht="12.75" customHeight="1" x14ac:dyDescent="0.25">
      <c r="A10" t="s">
        <v>302</v>
      </c>
      <c r="B10" s="1" t="s">
        <v>251</v>
      </c>
      <c r="C10" t="s">
        <v>61</v>
      </c>
      <c r="D10" s="1" t="s">
        <v>248</v>
      </c>
      <c r="E10" s="15">
        <v>50000</v>
      </c>
      <c r="F10" s="14">
        <f>E10</f>
        <v>50000</v>
      </c>
      <c r="G10" s="2">
        <v>0</v>
      </c>
      <c r="H10" s="8">
        <v>26.08</v>
      </c>
      <c r="I10" s="11">
        <v>53303</v>
      </c>
      <c r="J10" s="20">
        <f>(G10-3)*1000+I10</f>
        <v>50303</v>
      </c>
      <c r="K10" s="14">
        <f>F10-I10</f>
        <v>-3303</v>
      </c>
    </row>
    <row r="11" spans="1:11" ht="15" customHeight="1" x14ac:dyDescent="0.25">
      <c r="A11" s="1" t="s">
        <v>96</v>
      </c>
      <c r="B11" s="1" t="s">
        <v>251</v>
      </c>
      <c r="C11" s="1" t="s">
        <v>5</v>
      </c>
      <c r="D11" s="1" t="s">
        <v>248</v>
      </c>
      <c r="E11" s="14">
        <v>51510</v>
      </c>
      <c r="F11" s="14">
        <f>E11</f>
        <v>51510</v>
      </c>
      <c r="G11" s="2">
        <v>2</v>
      </c>
      <c r="H11" s="8">
        <v>1.0900000000000001</v>
      </c>
      <c r="I11" s="10">
        <v>57800</v>
      </c>
      <c r="J11" s="20">
        <f>(G11-3)*1000+I11</f>
        <v>56800</v>
      </c>
      <c r="K11" s="14">
        <f>F11-I11</f>
        <v>-6290</v>
      </c>
    </row>
    <row r="12" spans="1:11" ht="15" customHeight="1" x14ac:dyDescent="0.25">
      <c r="A12" s="1" t="s">
        <v>98</v>
      </c>
      <c r="B12" s="1" t="s">
        <v>251</v>
      </c>
      <c r="C12" s="1" t="s">
        <v>5</v>
      </c>
      <c r="D12" s="1" t="s">
        <v>248</v>
      </c>
      <c r="E12" s="14">
        <v>51510</v>
      </c>
      <c r="F12" s="14">
        <f>E12</f>
        <v>51510</v>
      </c>
      <c r="G12" s="2">
        <v>1</v>
      </c>
      <c r="H12" s="8">
        <v>1.0900000000000001</v>
      </c>
      <c r="I12" s="10">
        <v>57800</v>
      </c>
      <c r="J12" s="20">
        <f>(G12-3)*1000+I12</f>
        <v>55800</v>
      </c>
      <c r="K12" s="14">
        <f>F12-I12</f>
        <v>-6290</v>
      </c>
    </row>
    <row r="13" spans="1:11" ht="15" customHeight="1" x14ac:dyDescent="0.25">
      <c r="A13" t="s">
        <v>303</v>
      </c>
      <c r="B13" s="1" t="s">
        <v>251</v>
      </c>
      <c r="C13" t="s">
        <v>2</v>
      </c>
      <c r="D13" s="1" t="s">
        <v>248</v>
      </c>
      <c r="E13" s="15">
        <v>60000</v>
      </c>
      <c r="F13" s="14">
        <f>E13</f>
        <v>60000</v>
      </c>
      <c r="G13" s="9">
        <v>0</v>
      </c>
      <c r="H13" s="17">
        <v>52.07</v>
      </c>
      <c r="I13" s="18">
        <v>82315</v>
      </c>
      <c r="J13" s="20">
        <f>(G13-3)*1000+I13</f>
        <v>79315</v>
      </c>
      <c r="K13" s="14">
        <f>F13-I13</f>
        <v>-22315</v>
      </c>
    </row>
    <row r="14" spans="1:11" ht="15" customHeight="1" x14ac:dyDescent="0.25">
      <c r="A14" s="1" t="s">
        <v>101</v>
      </c>
      <c r="B14" s="1" t="s">
        <v>251</v>
      </c>
      <c r="C14" s="1" t="s">
        <v>2</v>
      </c>
      <c r="D14" s="1" t="s">
        <v>248</v>
      </c>
      <c r="E14" s="14">
        <v>55550</v>
      </c>
      <c r="F14" s="14">
        <f>E14</f>
        <v>55550</v>
      </c>
      <c r="G14" s="2">
        <v>2</v>
      </c>
      <c r="H14" s="8">
        <v>52.14</v>
      </c>
      <c r="I14" s="10">
        <v>88022</v>
      </c>
      <c r="J14" s="20">
        <f>(G14-3)*1000+I14</f>
        <v>87022</v>
      </c>
      <c r="K14" s="14">
        <f>F14-I14</f>
        <v>-32472</v>
      </c>
    </row>
    <row r="15" spans="1:11" ht="15" customHeight="1" x14ac:dyDescent="0.25">
      <c r="A15" t="s">
        <v>304</v>
      </c>
      <c r="B15" s="1" t="s">
        <v>251</v>
      </c>
      <c r="C15" t="s">
        <v>7</v>
      </c>
      <c r="D15" s="1" t="s">
        <v>248</v>
      </c>
      <c r="E15" s="15">
        <v>58000</v>
      </c>
      <c r="F15" s="14">
        <f>E15</f>
        <v>58000</v>
      </c>
      <c r="G15" s="9">
        <v>0</v>
      </c>
      <c r="H15" s="17">
        <v>15.06</v>
      </c>
      <c r="I15" s="11">
        <v>70115</v>
      </c>
      <c r="J15" s="20">
        <f>(G15-3)*1000+I15</f>
        <v>67115</v>
      </c>
      <c r="K15" s="14">
        <f>F15-I15</f>
        <v>-12115</v>
      </c>
    </row>
    <row r="16" spans="1:11" ht="15" customHeight="1" x14ac:dyDescent="0.25">
      <c r="A16" t="s">
        <v>308</v>
      </c>
      <c r="B16" s="1" t="s">
        <v>251</v>
      </c>
      <c r="C16" t="s">
        <v>5</v>
      </c>
      <c r="D16" s="1" t="s">
        <v>248</v>
      </c>
      <c r="E16" s="15">
        <v>50000</v>
      </c>
      <c r="F16" s="14">
        <f>E16</f>
        <v>50000</v>
      </c>
      <c r="G16" s="9">
        <v>0</v>
      </c>
      <c r="H16" s="17">
        <v>1.1200000000000001</v>
      </c>
      <c r="I16" s="11">
        <v>57800</v>
      </c>
      <c r="J16" s="20">
        <f>(G16-3)*1000+I16</f>
        <v>54800</v>
      </c>
      <c r="K16" s="14">
        <f>F16-I16</f>
        <v>-7800</v>
      </c>
    </row>
    <row r="17" spans="1:11" ht="12.75" customHeight="1" x14ac:dyDescent="0.25">
      <c r="A17" s="1" t="s">
        <v>119</v>
      </c>
      <c r="B17" s="1" t="s">
        <v>251</v>
      </c>
      <c r="C17" s="1" t="s">
        <v>2</v>
      </c>
      <c r="D17" s="1" t="s">
        <v>248</v>
      </c>
      <c r="E17" s="14">
        <v>55550</v>
      </c>
      <c r="F17" s="14">
        <f>E17</f>
        <v>55550</v>
      </c>
      <c r="G17" s="2">
        <v>2</v>
      </c>
      <c r="H17" s="8">
        <v>52.14</v>
      </c>
      <c r="I17" s="10">
        <v>88022</v>
      </c>
      <c r="J17" s="20">
        <f>(G17-3)*1000+I17</f>
        <v>87022</v>
      </c>
      <c r="K17" s="14">
        <f>F17-I17</f>
        <v>-32472</v>
      </c>
    </row>
    <row r="18" spans="1:11" ht="15" customHeight="1" x14ac:dyDescent="0.25">
      <c r="A18" s="1" t="s">
        <v>147</v>
      </c>
      <c r="B18" s="1" t="s">
        <v>251</v>
      </c>
      <c r="C18" s="1" t="s">
        <v>5</v>
      </c>
      <c r="D18" s="1" t="s">
        <v>248</v>
      </c>
      <c r="E18" s="14">
        <v>51510</v>
      </c>
      <c r="F18" s="14">
        <f>E18</f>
        <v>51510</v>
      </c>
      <c r="G18" s="2">
        <v>4</v>
      </c>
      <c r="H18" s="8" t="s">
        <v>287</v>
      </c>
      <c r="I18" s="10">
        <v>57748</v>
      </c>
      <c r="J18" s="20">
        <f>(G18-3)*1000+I18</f>
        <v>58748</v>
      </c>
      <c r="K18" s="14">
        <f>F18-I18</f>
        <v>-6238</v>
      </c>
    </row>
    <row r="19" spans="1:11" ht="12.75" customHeight="1" x14ac:dyDescent="0.25">
      <c r="A19" s="1" t="s">
        <v>154</v>
      </c>
      <c r="B19" s="1" t="s">
        <v>251</v>
      </c>
      <c r="C19" s="1" t="s">
        <v>7</v>
      </c>
      <c r="D19" s="1" t="s">
        <v>248</v>
      </c>
      <c r="E19" s="14">
        <v>50500</v>
      </c>
      <c r="F19" s="14">
        <f>E19</f>
        <v>50500</v>
      </c>
      <c r="G19" s="2">
        <v>2</v>
      </c>
      <c r="H19" s="8">
        <v>52.2</v>
      </c>
      <c r="I19" s="11">
        <v>82315</v>
      </c>
      <c r="J19" s="20">
        <f>(G19-3)*1000+I19</f>
        <v>81315</v>
      </c>
      <c r="K19" s="14">
        <f>F19-I19</f>
        <v>-31815</v>
      </c>
    </row>
    <row r="20" spans="1:11" ht="15" customHeight="1" x14ac:dyDescent="0.25">
      <c r="A20" t="s">
        <v>311</v>
      </c>
      <c r="B20" s="1" t="s">
        <v>251</v>
      </c>
      <c r="C20" t="s">
        <v>61</v>
      </c>
      <c r="D20" s="1" t="s">
        <v>248</v>
      </c>
      <c r="E20" s="15">
        <v>50000</v>
      </c>
      <c r="F20" s="14">
        <f>E20</f>
        <v>50000</v>
      </c>
      <c r="G20" s="2">
        <v>0</v>
      </c>
      <c r="H20" s="8">
        <v>26.01</v>
      </c>
      <c r="I20" s="10">
        <v>51855</v>
      </c>
      <c r="J20" s="20">
        <f>(G20-3)*1000+I20</f>
        <v>48855</v>
      </c>
      <c r="K20" s="14">
        <f>F20-I20</f>
        <v>-1855</v>
      </c>
    </row>
    <row r="21" spans="1:11" ht="15" customHeight="1" x14ac:dyDescent="0.25">
      <c r="A21" s="1" t="s">
        <v>172</v>
      </c>
      <c r="B21" s="1" t="s">
        <v>251</v>
      </c>
      <c r="C21" s="1" t="s">
        <v>7</v>
      </c>
      <c r="D21" s="1" t="s">
        <v>248</v>
      </c>
      <c r="E21" s="14">
        <v>50500</v>
      </c>
      <c r="F21" s="14">
        <f>E21</f>
        <v>50500</v>
      </c>
      <c r="G21" s="2">
        <v>5</v>
      </c>
      <c r="H21" s="8" t="s">
        <v>270</v>
      </c>
      <c r="I21" s="11">
        <v>70115.009999999995</v>
      </c>
      <c r="J21" s="20">
        <f>(G21-3)*1000+I21</f>
        <v>72115.009999999995</v>
      </c>
      <c r="K21" s="14">
        <f>F21-I21</f>
        <v>-19615.009999999995</v>
      </c>
    </row>
    <row r="22" spans="1:11" ht="15" customHeight="1" x14ac:dyDescent="0.25">
      <c r="A22" s="1" t="s">
        <v>205</v>
      </c>
      <c r="B22" s="1" t="s">
        <v>251</v>
      </c>
      <c r="C22" s="1" t="s">
        <v>2</v>
      </c>
      <c r="D22" s="1" t="s">
        <v>248</v>
      </c>
      <c r="E22" s="14">
        <v>60600</v>
      </c>
      <c r="F22" s="14">
        <f>E22</f>
        <v>60600</v>
      </c>
      <c r="G22" s="2">
        <v>1</v>
      </c>
      <c r="H22" s="8">
        <v>52.02</v>
      </c>
      <c r="I22" s="10">
        <v>88687</v>
      </c>
      <c r="J22" s="20">
        <f>(G22-3)*1000+I22</f>
        <v>86687</v>
      </c>
      <c r="K22" s="14">
        <f>F22-I22</f>
        <v>-28087</v>
      </c>
    </row>
    <row r="23" spans="1:11" ht="12.75" customHeight="1" x14ac:dyDescent="0.25">
      <c r="A23" s="1" t="s">
        <v>210</v>
      </c>
      <c r="B23" s="1" t="s">
        <v>251</v>
      </c>
      <c r="C23" s="1" t="s">
        <v>54</v>
      </c>
      <c r="D23" s="1" t="s">
        <v>248</v>
      </c>
      <c r="E23" s="14">
        <v>43430</v>
      </c>
      <c r="F23" s="14">
        <f>E23</f>
        <v>43430</v>
      </c>
      <c r="G23" s="2">
        <v>1</v>
      </c>
      <c r="H23" s="8">
        <v>9.07</v>
      </c>
      <c r="I23" s="11">
        <v>50102</v>
      </c>
      <c r="J23" s="20">
        <f>(G23-3)*1000+I23</f>
        <v>48102</v>
      </c>
      <c r="K23" s="14">
        <f>F23-I23</f>
        <v>-6672</v>
      </c>
    </row>
    <row r="24" spans="1:11" ht="15" customHeight="1" x14ac:dyDescent="0.25">
      <c r="A24" t="s">
        <v>319</v>
      </c>
      <c r="B24" s="1" t="s">
        <v>251</v>
      </c>
      <c r="C24" t="s">
        <v>5</v>
      </c>
      <c r="D24" s="1" t="s">
        <v>248</v>
      </c>
      <c r="E24" s="15">
        <v>53070</v>
      </c>
      <c r="F24" s="14">
        <f>E24</f>
        <v>53070</v>
      </c>
      <c r="G24" s="9">
        <v>0</v>
      </c>
      <c r="H24" s="17">
        <v>1.1100000000000001</v>
      </c>
      <c r="I24" s="11">
        <v>57800</v>
      </c>
      <c r="J24" s="20">
        <f>(G24-3)*1000+I24</f>
        <v>54800</v>
      </c>
      <c r="K24" s="14">
        <f>F24-I24</f>
        <v>-4730</v>
      </c>
    </row>
    <row r="25" spans="1:11" ht="15" customHeight="1" x14ac:dyDescent="0.25">
      <c r="A25" s="1" t="s">
        <v>225</v>
      </c>
      <c r="B25" s="1" t="s">
        <v>251</v>
      </c>
      <c r="C25" s="1" t="s">
        <v>2</v>
      </c>
      <c r="D25" s="1" t="s">
        <v>248</v>
      </c>
      <c r="E25" s="14">
        <v>63630</v>
      </c>
      <c r="F25" s="14">
        <f>E25</f>
        <v>63630</v>
      </c>
      <c r="G25" s="2">
        <v>1</v>
      </c>
      <c r="H25" s="8">
        <v>52.08</v>
      </c>
      <c r="I25" s="10">
        <v>91967</v>
      </c>
      <c r="J25" s="20">
        <f>(G25-3)*1000+I25</f>
        <v>89967</v>
      </c>
      <c r="K25" s="14">
        <f>F25-I25</f>
        <v>-28337</v>
      </c>
    </row>
    <row r="26" spans="1:11" ht="15" customHeight="1" x14ac:dyDescent="0.25">
      <c r="A26" s="1" t="s">
        <v>234</v>
      </c>
      <c r="B26" s="1" t="s">
        <v>251</v>
      </c>
      <c r="C26" s="1" t="s">
        <v>2</v>
      </c>
      <c r="D26" s="1" t="s">
        <v>248</v>
      </c>
      <c r="E26" s="14">
        <v>60600</v>
      </c>
      <c r="F26" s="14">
        <f>E26</f>
        <v>60600</v>
      </c>
      <c r="G26" s="2">
        <v>3</v>
      </c>
      <c r="H26" s="8">
        <v>52.01</v>
      </c>
      <c r="I26" s="10">
        <v>78605</v>
      </c>
      <c r="J26" s="20">
        <f>(G26-3)*1000+I26</f>
        <v>78605</v>
      </c>
      <c r="K26" s="14">
        <f>F26-I26</f>
        <v>-18005</v>
      </c>
    </row>
    <row r="27" spans="1:11" ht="15" customHeight="1" x14ac:dyDescent="0.25">
      <c r="A27" s="1" t="s">
        <v>21</v>
      </c>
      <c r="B27" s="1" t="s">
        <v>251</v>
      </c>
      <c r="C27" s="1" t="s">
        <v>5</v>
      </c>
      <c r="D27" s="1" t="s">
        <v>247</v>
      </c>
      <c r="E27" s="14">
        <v>54540</v>
      </c>
      <c r="F27" s="14">
        <f>E27</f>
        <v>54540</v>
      </c>
      <c r="G27" s="2">
        <v>1</v>
      </c>
      <c r="H27" s="8">
        <v>1.0103</v>
      </c>
      <c r="I27" s="11">
        <v>64107</v>
      </c>
      <c r="J27" s="20">
        <f>(G27-3)*1000+I27</f>
        <v>62107</v>
      </c>
      <c r="K27" s="14">
        <f>F27-I27</f>
        <v>-9567</v>
      </c>
    </row>
    <row r="28" spans="1:11" ht="15" customHeight="1" x14ac:dyDescent="0.25">
      <c r="A28" s="1" t="s">
        <v>59</v>
      </c>
      <c r="B28" s="1" t="s">
        <v>251</v>
      </c>
      <c r="C28" s="1" t="s">
        <v>2</v>
      </c>
      <c r="D28" s="1" t="s">
        <v>247</v>
      </c>
      <c r="E28" s="14">
        <v>65398</v>
      </c>
      <c r="F28" s="14">
        <f>E28</f>
        <v>65398</v>
      </c>
      <c r="G28" s="2">
        <v>2</v>
      </c>
      <c r="H28" s="8">
        <v>52.01</v>
      </c>
      <c r="I28" s="10">
        <v>84874</v>
      </c>
      <c r="J28" s="20">
        <f>(G28-3)*1000+I28</f>
        <v>83874</v>
      </c>
      <c r="K28" s="14">
        <f>F28-I28</f>
        <v>-19476</v>
      </c>
    </row>
    <row r="29" spans="1:11" ht="15" customHeight="1" x14ac:dyDescent="0.25">
      <c r="A29" s="1" t="s">
        <v>95</v>
      </c>
      <c r="B29" s="1" t="s">
        <v>251</v>
      </c>
      <c r="C29" s="1" t="s">
        <v>2</v>
      </c>
      <c r="D29" s="1" t="s">
        <v>247</v>
      </c>
      <c r="E29" s="14">
        <v>67124</v>
      </c>
      <c r="F29" s="14">
        <f>E29</f>
        <v>67124</v>
      </c>
      <c r="G29" s="2">
        <v>2</v>
      </c>
      <c r="H29" s="8" t="s">
        <v>259</v>
      </c>
      <c r="I29" s="10">
        <v>84874</v>
      </c>
      <c r="J29" s="20">
        <f>(G29-3)*1000+I29</f>
        <v>83874</v>
      </c>
      <c r="K29" s="14">
        <f>F29-I29</f>
        <v>-17750</v>
      </c>
    </row>
    <row r="30" spans="1:11" ht="15" customHeight="1" x14ac:dyDescent="0.25">
      <c r="A30" s="1" t="s">
        <v>116</v>
      </c>
      <c r="B30" s="1" t="s">
        <v>251</v>
      </c>
      <c r="C30" s="1" t="s">
        <v>61</v>
      </c>
      <c r="D30" s="1" t="s">
        <v>247</v>
      </c>
      <c r="E30" s="14">
        <v>53384</v>
      </c>
      <c r="F30" s="14">
        <f>E30</f>
        <v>53384</v>
      </c>
      <c r="G30" s="2">
        <v>3</v>
      </c>
      <c r="H30" s="8" t="s">
        <v>269</v>
      </c>
      <c r="I30" s="10">
        <v>59757</v>
      </c>
      <c r="J30" s="20">
        <f>(G30-3)*1000+I30</f>
        <v>59757</v>
      </c>
      <c r="K30" s="14">
        <f>F30-I30</f>
        <v>-6373</v>
      </c>
    </row>
    <row r="31" spans="1:11" ht="12.75" customHeight="1" x14ac:dyDescent="0.25">
      <c r="A31" s="1" t="s">
        <v>144</v>
      </c>
      <c r="B31" s="1" t="s">
        <v>251</v>
      </c>
      <c r="C31" s="1" t="s">
        <v>2</v>
      </c>
      <c r="D31" s="1" t="s">
        <v>247</v>
      </c>
      <c r="E31" s="14">
        <v>66290</v>
      </c>
      <c r="F31" s="14">
        <f>E31</f>
        <v>66290</v>
      </c>
      <c r="G31" s="2">
        <v>2</v>
      </c>
      <c r="H31" s="8" t="s">
        <v>259</v>
      </c>
      <c r="I31" s="10">
        <v>84874</v>
      </c>
      <c r="J31" s="20">
        <f>(G31-3)*1000+I31</f>
        <v>83874</v>
      </c>
      <c r="K31" s="14">
        <f>F31-I31</f>
        <v>-18584</v>
      </c>
    </row>
    <row r="32" spans="1:11" ht="15" customHeight="1" x14ac:dyDescent="0.25">
      <c r="A32" s="1" t="s">
        <v>200</v>
      </c>
      <c r="B32" s="1" t="s">
        <v>251</v>
      </c>
      <c r="C32" s="1" t="s">
        <v>5</v>
      </c>
      <c r="D32" s="1" t="s">
        <v>247</v>
      </c>
      <c r="E32" s="15">
        <v>64028</v>
      </c>
      <c r="F32" s="14">
        <f>E32</f>
        <v>64028</v>
      </c>
      <c r="G32" s="2">
        <v>2</v>
      </c>
      <c r="H32" s="8">
        <v>1</v>
      </c>
      <c r="I32" s="10">
        <v>64107</v>
      </c>
      <c r="J32" s="20">
        <f>(G32-3)*1000+I32</f>
        <v>63107</v>
      </c>
      <c r="K32" s="14">
        <f>F32-I32</f>
        <v>-79</v>
      </c>
    </row>
    <row r="33" spans="1:11" ht="15" customHeight="1" x14ac:dyDescent="0.25">
      <c r="A33" s="1" t="s">
        <v>231</v>
      </c>
      <c r="B33" s="1" t="s">
        <v>251</v>
      </c>
      <c r="C33" s="1" t="s">
        <v>54</v>
      </c>
      <c r="D33" s="1" t="s">
        <v>247</v>
      </c>
      <c r="E33" s="14">
        <v>52945</v>
      </c>
      <c r="F33" s="14">
        <f>E33</f>
        <v>52945</v>
      </c>
      <c r="G33" s="2">
        <v>5</v>
      </c>
      <c r="H33" s="8">
        <v>9.01</v>
      </c>
      <c r="I33" s="12">
        <v>57933</v>
      </c>
      <c r="J33" s="20">
        <f>(G33-3)*1000+I33</f>
        <v>59933</v>
      </c>
      <c r="K33" s="14">
        <f>F33-I33</f>
        <v>-4988</v>
      </c>
    </row>
    <row r="34" spans="1:11" ht="12.75" customHeight="1" x14ac:dyDescent="0.25">
      <c r="A34" s="1" t="s">
        <v>240</v>
      </c>
      <c r="B34" s="1" t="s">
        <v>251</v>
      </c>
      <c r="C34" s="1" t="s">
        <v>54</v>
      </c>
      <c r="D34" s="1" t="s">
        <v>247</v>
      </c>
      <c r="E34" s="14">
        <v>50864</v>
      </c>
      <c r="F34" s="14">
        <f>E34</f>
        <v>50864</v>
      </c>
      <c r="G34" s="2">
        <v>2</v>
      </c>
      <c r="H34" s="8" t="s">
        <v>280</v>
      </c>
      <c r="I34" s="10">
        <v>57933</v>
      </c>
      <c r="J34" s="20">
        <f>(G34-3)*1000+I34</f>
        <v>56933</v>
      </c>
      <c r="K34" s="14">
        <f>F34-I34</f>
        <v>-7069</v>
      </c>
    </row>
    <row r="35" spans="1:11" ht="15" customHeight="1" x14ac:dyDescent="0.25">
      <c r="A35" s="1" t="s">
        <v>24</v>
      </c>
      <c r="B35" s="1" t="s">
        <v>251</v>
      </c>
      <c r="C35" s="1" t="s">
        <v>5</v>
      </c>
      <c r="D35" s="1" t="s">
        <v>246</v>
      </c>
      <c r="E35" s="15">
        <v>59991</v>
      </c>
      <c r="F35" s="14">
        <f>E35+1044</f>
        <v>61035</v>
      </c>
      <c r="G35" s="2">
        <v>0</v>
      </c>
      <c r="H35" s="8" t="s">
        <v>287</v>
      </c>
      <c r="I35" s="10">
        <v>81777</v>
      </c>
      <c r="J35" s="20">
        <f>(G35-12)*1000+I35</f>
        <v>69777</v>
      </c>
      <c r="K35" s="14">
        <f>F35-I35</f>
        <v>-20742</v>
      </c>
    </row>
    <row r="36" spans="1:11" ht="12.75" customHeight="1" x14ac:dyDescent="0.25">
      <c r="A36" s="1" t="s">
        <v>28</v>
      </c>
      <c r="B36" s="1" t="s">
        <v>251</v>
      </c>
      <c r="C36" s="1" t="s">
        <v>5</v>
      </c>
      <c r="D36" s="1" t="s">
        <v>246</v>
      </c>
      <c r="E36" s="15">
        <v>83050</v>
      </c>
      <c r="F36" s="14">
        <f>E36+1044</f>
        <v>84094</v>
      </c>
      <c r="G36" s="2">
        <v>7</v>
      </c>
      <c r="H36" s="8">
        <v>1</v>
      </c>
      <c r="I36" s="10">
        <v>81777</v>
      </c>
      <c r="J36" s="20">
        <f>(G36-12)*1000+I36</f>
        <v>76777</v>
      </c>
      <c r="K36" s="14">
        <f>F36-I36</f>
        <v>2317</v>
      </c>
    </row>
    <row r="37" spans="1:11" ht="15" customHeight="1" x14ac:dyDescent="0.25">
      <c r="A37" s="1" t="s">
        <v>30</v>
      </c>
      <c r="B37" s="1" t="s">
        <v>251</v>
      </c>
      <c r="C37" s="1" t="s">
        <v>5</v>
      </c>
      <c r="D37" s="1" t="s">
        <v>246</v>
      </c>
      <c r="E37" s="14">
        <v>61238</v>
      </c>
      <c r="F37" s="14">
        <f>E37+1044</f>
        <v>62282</v>
      </c>
      <c r="G37" s="2">
        <v>0</v>
      </c>
      <c r="H37" s="8" t="s">
        <v>287</v>
      </c>
      <c r="I37" s="10">
        <v>81777</v>
      </c>
      <c r="J37" s="20">
        <f>(G37-12)*1000+I37</f>
        <v>69777</v>
      </c>
      <c r="K37" s="14">
        <f>F37-I37</f>
        <v>-19495</v>
      </c>
    </row>
    <row r="38" spans="1:11" ht="12.75" customHeight="1" x14ac:dyDescent="0.25">
      <c r="A38" s="1" t="s">
        <v>31</v>
      </c>
      <c r="B38" s="1" t="s">
        <v>251</v>
      </c>
      <c r="C38" s="1" t="s">
        <v>2</v>
      </c>
      <c r="D38" s="1" t="s">
        <v>246</v>
      </c>
      <c r="E38" s="14">
        <v>81389</v>
      </c>
      <c r="F38" s="14">
        <f>E38+1044</f>
        <v>82433</v>
      </c>
      <c r="G38" s="2">
        <v>15</v>
      </c>
      <c r="H38" s="8" t="s">
        <v>255</v>
      </c>
      <c r="I38" s="10">
        <v>105240</v>
      </c>
      <c r="J38" s="20">
        <f>(G38-12)*1000+I38</f>
        <v>108240</v>
      </c>
      <c r="K38" s="14">
        <f>F38-I38</f>
        <v>-22807</v>
      </c>
    </row>
    <row r="39" spans="1:11" ht="12.75" customHeight="1" x14ac:dyDescent="0.25">
      <c r="A39" s="1" t="s">
        <v>291</v>
      </c>
      <c r="B39" s="1" t="s">
        <v>251</v>
      </c>
      <c r="C39" s="1" t="s">
        <v>5</v>
      </c>
      <c r="D39" s="1" t="s">
        <v>246</v>
      </c>
      <c r="E39" s="16">
        <v>69987</v>
      </c>
      <c r="F39" s="14">
        <f>E39+1044</f>
        <v>71031</v>
      </c>
      <c r="G39" s="2">
        <v>8</v>
      </c>
      <c r="H39" s="8">
        <v>1</v>
      </c>
      <c r="I39" s="10">
        <v>81777</v>
      </c>
      <c r="J39" s="20">
        <f>(G39-12)*1000+I39</f>
        <v>77777</v>
      </c>
      <c r="K39" s="14">
        <f>F39-I39</f>
        <v>-10746</v>
      </c>
    </row>
    <row r="40" spans="1:11" ht="15" customHeight="1" x14ac:dyDescent="0.25">
      <c r="A40" s="1" t="s">
        <v>85</v>
      </c>
      <c r="B40" s="1" t="s">
        <v>251</v>
      </c>
      <c r="C40" s="1" t="s">
        <v>61</v>
      </c>
      <c r="D40" s="1" t="s">
        <v>246</v>
      </c>
      <c r="E40" s="14">
        <v>62224</v>
      </c>
      <c r="F40" s="14">
        <f>E40+1044</f>
        <v>63268</v>
      </c>
      <c r="G40" s="2">
        <v>5</v>
      </c>
      <c r="H40" s="8" t="s">
        <v>269</v>
      </c>
      <c r="I40" s="10">
        <v>74176</v>
      </c>
      <c r="J40" s="20">
        <f>(G40-12)*1000+I40</f>
        <v>67176</v>
      </c>
      <c r="K40" s="14">
        <f>F40-I40</f>
        <v>-10908</v>
      </c>
    </row>
    <row r="41" spans="1:11" ht="15" customHeight="1" x14ac:dyDescent="0.25">
      <c r="A41" s="1" t="s">
        <v>90</v>
      </c>
      <c r="B41" s="1" t="s">
        <v>251</v>
      </c>
      <c r="C41" s="1" t="s">
        <v>2</v>
      </c>
      <c r="D41" s="1" t="s">
        <v>246</v>
      </c>
      <c r="E41" s="14">
        <v>74502</v>
      </c>
      <c r="F41" s="14">
        <f>E41+1044</f>
        <v>75546</v>
      </c>
      <c r="G41" s="2">
        <v>7</v>
      </c>
      <c r="H41" s="8" t="s">
        <v>259</v>
      </c>
      <c r="I41" s="10">
        <v>89628</v>
      </c>
      <c r="J41" s="20">
        <f>(G41-12)*1000+I41</f>
        <v>84628</v>
      </c>
      <c r="K41" s="14">
        <f>F41-I41</f>
        <v>-14082</v>
      </c>
    </row>
    <row r="42" spans="1:11" ht="15" customHeight="1" x14ac:dyDescent="0.25">
      <c r="A42" s="1" t="s">
        <v>97</v>
      </c>
      <c r="B42" s="1" t="s">
        <v>251</v>
      </c>
      <c r="C42" s="1" t="s">
        <v>2</v>
      </c>
      <c r="D42" s="1" t="s">
        <v>246</v>
      </c>
      <c r="E42" s="15">
        <v>67680</v>
      </c>
      <c r="F42" s="14">
        <f>E42+1044</f>
        <v>68724</v>
      </c>
      <c r="G42" s="2">
        <v>5</v>
      </c>
      <c r="H42" s="8">
        <v>52.01</v>
      </c>
      <c r="I42" s="10">
        <v>89628</v>
      </c>
      <c r="J42" s="20">
        <f>(G42-12)*1000+I42</f>
        <v>82628</v>
      </c>
      <c r="K42" s="14">
        <f>F42-I42</f>
        <v>-20904</v>
      </c>
    </row>
    <row r="43" spans="1:11" ht="15" customHeight="1" x14ac:dyDescent="0.25">
      <c r="A43" s="1" t="s">
        <v>104</v>
      </c>
      <c r="B43" s="1" t="s">
        <v>251</v>
      </c>
      <c r="C43" s="1" t="s">
        <v>61</v>
      </c>
      <c r="D43" s="1" t="s">
        <v>246</v>
      </c>
      <c r="E43" s="15">
        <v>56525</v>
      </c>
      <c r="F43" s="14">
        <f>E43+1044</f>
        <v>57569</v>
      </c>
      <c r="G43" s="2">
        <v>0</v>
      </c>
      <c r="H43" s="8" t="s">
        <v>269</v>
      </c>
      <c r="I43" s="10">
        <v>74176</v>
      </c>
      <c r="J43" s="20">
        <f>(G43-12)*1000+I43</f>
        <v>62176</v>
      </c>
      <c r="K43" s="14">
        <f>F43-I43</f>
        <v>-16607</v>
      </c>
    </row>
    <row r="44" spans="1:11" ht="15" customHeight="1" x14ac:dyDescent="0.25">
      <c r="A44" s="1" t="s">
        <v>111</v>
      </c>
      <c r="B44" s="1" t="s">
        <v>251</v>
      </c>
      <c r="C44" s="1" t="s">
        <v>7</v>
      </c>
      <c r="D44" s="1" t="s">
        <v>246</v>
      </c>
      <c r="E44" s="14">
        <v>63707</v>
      </c>
      <c r="F44" s="14">
        <f>E44+1044</f>
        <v>64751</v>
      </c>
      <c r="G44" s="2">
        <v>5</v>
      </c>
      <c r="H44" s="8" t="s">
        <v>270</v>
      </c>
      <c r="I44" s="11">
        <v>91919</v>
      </c>
      <c r="J44" s="20">
        <f>(G44-12)*1000+I44</f>
        <v>84919</v>
      </c>
      <c r="K44" s="14">
        <f>F44-I44</f>
        <v>-27168</v>
      </c>
    </row>
    <row r="45" spans="1:11" ht="15" customHeight="1" x14ac:dyDescent="0.25">
      <c r="A45" s="1" t="s">
        <v>112</v>
      </c>
      <c r="B45" s="1" t="s">
        <v>251</v>
      </c>
      <c r="C45" s="1" t="s">
        <v>2</v>
      </c>
      <c r="D45" s="1" t="s">
        <v>246</v>
      </c>
      <c r="E45" s="14">
        <v>71828</v>
      </c>
      <c r="F45" s="14">
        <f>E45+1044</f>
        <v>72872</v>
      </c>
      <c r="G45" s="2">
        <v>10</v>
      </c>
      <c r="H45" s="8" t="s">
        <v>259</v>
      </c>
      <c r="I45" s="10">
        <v>89628</v>
      </c>
      <c r="J45" s="20">
        <f>(G45-12)*1000+I45</f>
        <v>87628</v>
      </c>
      <c r="K45" s="14">
        <f>F45-I45</f>
        <v>-16756</v>
      </c>
    </row>
    <row r="46" spans="1:11" ht="15" customHeight="1" x14ac:dyDescent="0.25">
      <c r="A46" s="1" t="s">
        <v>114</v>
      </c>
      <c r="B46" s="1" t="s">
        <v>251</v>
      </c>
      <c r="C46" s="1" t="s">
        <v>5</v>
      </c>
      <c r="D46" s="1" t="s">
        <v>246</v>
      </c>
      <c r="E46" s="14">
        <v>60211</v>
      </c>
      <c r="F46" s="14">
        <f>E46+1044</f>
        <v>61255</v>
      </c>
      <c r="G46" s="2">
        <v>1</v>
      </c>
      <c r="H46" s="8" t="s">
        <v>284</v>
      </c>
      <c r="I46" s="10">
        <v>82504</v>
      </c>
      <c r="J46" s="20">
        <f>(G46-12)*1000+I46</f>
        <v>71504</v>
      </c>
      <c r="K46" s="14">
        <f>F46-I46</f>
        <v>-21249</v>
      </c>
    </row>
    <row r="47" spans="1:11" ht="15" customHeight="1" x14ac:dyDescent="0.25">
      <c r="A47" s="1" t="s">
        <v>140</v>
      </c>
      <c r="B47" s="1" t="s">
        <v>251</v>
      </c>
      <c r="C47" s="1" t="s">
        <v>7</v>
      </c>
      <c r="D47" s="1" t="s">
        <v>246</v>
      </c>
      <c r="E47" s="14">
        <v>67127</v>
      </c>
      <c r="F47" s="14">
        <f>E47+1044</f>
        <v>68171</v>
      </c>
      <c r="G47" s="2">
        <v>5</v>
      </c>
      <c r="H47" s="8" t="s">
        <v>270</v>
      </c>
      <c r="I47" s="11">
        <v>91919</v>
      </c>
      <c r="J47" s="20">
        <f>(G47-12)*1000+I47</f>
        <v>84919</v>
      </c>
      <c r="K47" s="14">
        <f>F47-I47</f>
        <v>-23748</v>
      </c>
    </row>
    <row r="48" spans="1:11" ht="12.75" customHeight="1" x14ac:dyDescent="0.25">
      <c r="A48" s="1" t="s">
        <v>155</v>
      </c>
      <c r="B48" s="1" t="s">
        <v>251</v>
      </c>
      <c r="C48" s="1" t="s">
        <v>2</v>
      </c>
      <c r="D48" s="1" t="s">
        <v>246</v>
      </c>
      <c r="E48" s="14">
        <v>70173</v>
      </c>
      <c r="F48" s="14">
        <f>E48+1044</f>
        <v>71217</v>
      </c>
      <c r="G48" s="2">
        <v>7</v>
      </c>
      <c r="H48" s="8" t="s">
        <v>259</v>
      </c>
      <c r="I48" s="10">
        <v>89628</v>
      </c>
      <c r="J48" s="20">
        <f>(G48-12)*1000+I48</f>
        <v>84628</v>
      </c>
      <c r="K48" s="14">
        <f>F48-I48</f>
        <v>-18411</v>
      </c>
    </row>
    <row r="49" spans="1:11" ht="12.75" customHeight="1" x14ac:dyDescent="0.25">
      <c r="A49" s="1" t="s">
        <v>157</v>
      </c>
      <c r="B49" s="1" t="s">
        <v>251</v>
      </c>
      <c r="C49" s="1" t="s">
        <v>61</v>
      </c>
      <c r="D49" s="1" t="s">
        <v>246</v>
      </c>
      <c r="E49" s="14">
        <v>61582</v>
      </c>
      <c r="F49" s="14">
        <f>E49+1044</f>
        <v>62626</v>
      </c>
      <c r="G49" s="2">
        <v>6</v>
      </c>
      <c r="H49" s="8" t="s">
        <v>269</v>
      </c>
      <c r="I49" s="10">
        <v>74176</v>
      </c>
      <c r="J49" s="20">
        <f>(G49-12)*1000+I49</f>
        <v>68176</v>
      </c>
      <c r="K49" s="14">
        <f>F49-I49</f>
        <v>-11550</v>
      </c>
    </row>
    <row r="50" spans="1:11" ht="12.75" customHeight="1" x14ac:dyDescent="0.25">
      <c r="A50" s="1" t="s">
        <v>165</v>
      </c>
      <c r="B50" s="1" t="s">
        <v>251</v>
      </c>
      <c r="C50" s="1" t="s">
        <v>54</v>
      </c>
      <c r="D50" s="1" t="s">
        <v>246</v>
      </c>
      <c r="E50" s="15">
        <v>64050</v>
      </c>
      <c r="F50" s="14">
        <f>E50+1044</f>
        <v>65094</v>
      </c>
      <c r="G50" s="2">
        <v>5</v>
      </c>
      <c r="H50" s="8">
        <v>9.0399999999999991</v>
      </c>
      <c r="I50" s="10">
        <v>73264</v>
      </c>
      <c r="J50" s="20">
        <f>(G50-12)*1000+I50</f>
        <v>66264</v>
      </c>
      <c r="K50" s="14">
        <f>F50-I50</f>
        <v>-8170</v>
      </c>
    </row>
    <row r="51" spans="1:11" ht="12.75" customHeight="1" x14ac:dyDescent="0.25">
      <c r="A51" s="1" t="s">
        <v>168</v>
      </c>
      <c r="B51" s="1" t="s">
        <v>251</v>
      </c>
      <c r="C51" s="1" t="s">
        <v>5</v>
      </c>
      <c r="D51" s="1" t="s">
        <v>246</v>
      </c>
      <c r="E51" s="14">
        <v>60862</v>
      </c>
      <c r="F51" s="14">
        <f>E51+1044</f>
        <v>61906</v>
      </c>
      <c r="G51" s="2">
        <v>3</v>
      </c>
      <c r="H51" s="8" t="s">
        <v>284</v>
      </c>
      <c r="I51" s="10">
        <v>82504</v>
      </c>
      <c r="J51" s="20">
        <f>(G51-12)*1000+I51</f>
        <v>73504</v>
      </c>
      <c r="K51" s="14">
        <f>F51-I51</f>
        <v>-20598</v>
      </c>
    </row>
    <row r="52" spans="1:11" ht="15" customHeight="1" x14ac:dyDescent="0.25">
      <c r="A52" s="1" t="s">
        <v>169</v>
      </c>
      <c r="B52" s="1" t="s">
        <v>251</v>
      </c>
      <c r="C52" s="1" t="s">
        <v>54</v>
      </c>
      <c r="D52" s="1" t="s">
        <v>246</v>
      </c>
      <c r="E52" s="14">
        <v>64020</v>
      </c>
      <c r="F52" s="14">
        <f>E52+1044</f>
        <v>65064</v>
      </c>
      <c r="G52" s="2">
        <v>5</v>
      </c>
      <c r="H52" s="8" t="s">
        <v>280</v>
      </c>
      <c r="I52" s="10">
        <v>74214</v>
      </c>
      <c r="J52" s="20">
        <f>(G52-12)*1000+I52</f>
        <v>67214</v>
      </c>
      <c r="K52" s="14">
        <f>F52-I52</f>
        <v>-9150</v>
      </c>
    </row>
    <row r="53" spans="1:11" ht="15" customHeight="1" x14ac:dyDescent="0.25">
      <c r="A53" s="1" t="s">
        <v>184</v>
      </c>
      <c r="B53" s="1" t="s">
        <v>251</v>
      </c>
      <c r="C53" s="1" t="s">
        <v>2</v>
      </c>
      <c r="D53" s="1" t="s">
        <v>246</v>
      </c>
      <c r="E53" s="14">
        <v>71196</v>
      </c>
      <c r="F53" s="14">
        <f>E53+1044</f>
        <v>72240</v>
      </c>
      <c r="G53" s="2">
        <v>6</v>
      </c>
      <c r="H53" s="8" t="s">
        <v>259</v>
      </c>
      <c r="I53" s="10">
        <v>89628</v>
      </c>
      <c r="J53" s="20">
        <f>(G53-12)*1000+I53</f>
        <v>83628</v>
      </c>
      <c r="K53" s="14">
        <f>F53-I53</f>
        <v>-17388</v>
      </c>
    </row>
    <row r="54" spans="1:11" ht="15" customHeight="1" x14ac:dyDescent="0.25">
      <c r="A54" s="1" t="s">
        <v>192</v>
      </c>
      <c r="B54" s="1" t="s">
        <v>251</v>
      </c>
      <c r="C54" s="1" t="s">
        <v>7</v>
      </c>
      <c r="D54" s="1" t="s">
        <v>246</v>
      </c>
      <c r="E54" s="14">
        <v>58916</v>
      </c>
      <c r="F54" s="14">
        <f>E54+1044</f>
        <v>59960</v>
      </c>
      <c r="G54" s="2">
        <v>2</v>
      </c>
      <c r="H54" s="8" t="s">
        <v>270</v>
      </c>
      <c r="I54" s="11">
        <v>91919</v>
      </c>
      <c r="J54" s="20">
        <f>(G54-12)*1000+I54</f>
        <v>81919</v>
      </c>
      <c r="K54" s="14">
        <f>F54-I54</f>
        <v>-31959</v>
      </c>
    </row>
    <row r="55" spans="1:11" ht="15" customHeight="1" x14ac:dyDescent="0.25">
      <c r="A55" s="1" t="s">
        <v>193</v>
      </c>
      <c r="B55" s="1" t="s">
        <v>251</v>
      </c>
      <c r="C55" s="1" t="s">
        <v>54</v>
      </c>
      <c r="D55" s="1" t="s">
        <v>246</v>
      </c>
      <c r="E55" s="14">
        <v>58633</v>
      </c>
      <c r="F55" s="14">
        <f>E55+1044</f>
        <v>59677</v>
      </c>
      <c r="G55" s="2">
        <v>4</v>
      </c>
      <c r="H55" s="8" t="s">
        <v>280</v>
      </c>
      <c r="I55" s="10">
        <v>74214</v>
      </c>
      <c r="J55" s="20">
        <f>(G55-12)*1000+I55</f>
        <v>66214</v>
      </c>
      <c r="K55" s="14">
        <f>F55-I55</f>
        <v>-14537</v>
      </c>
    </row>
    <row r="56" spans="1:11" ht="15" customHeight="1" x14ac:dyDescent="0.25">
      <c r="A56" s="1" t="s">
        <v>199</v>
      </c>
      <c r="B56" s="1" t="s">
        <v>251</v>
      </c>
      <c r="C56" s="1" t="s">
        <v>7</v>
      </c>
      <c r="D56" s="1" t="s">
        <v>246</v>
      </c>
      <c r="E56" s="14">
        <v>65847</v>
      </c>
      <c r="F56" s="14">
        <f>E56+1044</f>
        <v>66891</v>
      </c>
      <c r="G56" s="2">
        <v>8</v>
      </c>
      <c r="H56" s="8" t="s">
        <v>270</v>
      </c>
      <c r="I56" s="11">
        <v>91919</v>
      </c>
      <c r="J56" s="20">
        <f>(G56-12)*1000+I56</f>
        <v>87919</v>
      </c>
      <c r="K56" s="14">
        <f>F56-I56</f>
        <v>-25028</v>
      </c>
    </row>
    <row r="57" spans="1:11" ht="15" customHeight="1" x14ac:dyDescent="0.25">
      <c r="A57" s="1" t="s">
        <v>211</v>
      </c>
      <c r="B57" s="1" t="s">
        <v>251</v>
      </c>
      <c r="C57" s="1" t="s">
        <v>7</v>
      </c>
      <c r="D57" s="1" t="s">
        <v>246</v>
      </c>
      <c r="E57" s="14">
        <v>71873</v>
      </c>
      <c r="F57" s="14">
        <f>E57+1044</f>
        <v>72917</v>
      </c>
      <c r="G57" s="2">
        <v>15</v>
      </c>
      <c r="H57" s="8" t="s">
        <v>270</v>
      </c>
      <c r="I57" s="11">
        <v>91919</v>
      </c>
      <c r="J57" s="20">
        <f>(G57-12)*1000+I57</f>
        <v>94919</v>
      </c>
      <c r="K57" s="14">
        <f>F57-I57</f>
        <v>-19002</v>
      </c>
    </row>
    <row r="58" spans="1:11" ht="15" customHeight="1" x14ac:dyDescent="0.25">
      <c r="A58" s="1" t="s">
        <v>212</v>
      </c>
      <c r="B58" s="1" t="s">
        <v>251</v>
      </c>
      <c r="C58" s="1" t="s">
        <v>5</v>
      </c>
      <c r="D58" s="1" t="s">
        <v>246</v>
      </c>
      <c r="E58" s="14">
        <v>58798</v>
      </c>
      <c r="F58" s="14">
        <f>E58+1044</f>
        <v>59842</v>
      </c>
      <c r="G58" s="2">
        <v>3</v>
      </c>
      <c r="H58" s="8" t="s">
        <v>286</v>
      </c>
      <c r="I58" s="11">
        <v>82140</v>
      </c>
      <c r="J58" s="20">
        <f>(G58-12)*1000+I58</f>
        <v>73140</v>
      </c>
      <c r="K58" s="14">
        <f>F58-I58</f>
        <v>-22298</v>
      </c>
    </row>
    <row r="59" spans="1:11" ht="15" x14ac:dyDescent="0.25">
      <c r="A59" s="1" t="s">
        <v>218</v>
      </c>
      <c r="B59" s="1" t="s">
        <v>251</v>
      </c>
      <c r="C59" s="1" t="s">
        <v>61</v>
      </c>
      <c r="D59" s="1" t="s">
        <v>246</v>
      </c>
      <c r="E59" s="14">
        <v>58267</v>
      </c>
      <c r="F59" s="14">
        <f>E59+1044</f>
        <v>59311</v>
      </c>
      <c r="G59" s="2">
        <v>2</v>
      </c>
      <c r="H59" s="8" t="s">
        <v>269</v>
      </c>
      <c r="I59" s="10">
        <v>74176</v>
      </c>
      <c r="J59" s="20">
        <f>(G59-12)*1000+I59</f>
        <v>64176</v>
      </c>
      <c r="K59" s="14">
        <f>F59-I59</f>
        <v>-14865</v>
      </c>
    </row>
    <row r="60" spans="1:11" ht="15" customHeight="1" x14ac:dyDescent="0.25">
      <c r="A60" s="1" t="s">
        <v>220</v>
      </c>
      <c r="B60" s="1" t="s">
        <v>251</v>
      </c>
      <c r="C60" s="1" t="s">
        <v>61</v>
      </c>
      <c r="D60" s="1" t="s">
        <v>246</v>
      </c>
      <c r="E60" s="14">
        <v>88770</v>
      </c>
      <c r="F60" s="14">
        <f>E60+1044</f>
        <v>89814</v>
      </c>
      <c r="G60" s="2">
        <v>23</v>
      </c>
      <c r="H60" s="8" t="s">
        <v>269</v>
      </c>
      <c r="I60" s="10">
        <v>74176</v>
      </c>
      <c r="J60" s="20">
        <f>(G60-12)*1000+I60</f>
        <v>85176</v>
      </c>
      <c r="K60" s="14">
        <f>F60-I60</f>
        <v>15638</v>
      </c>
    </row>
    <row r="61" spans="1:11" ht="15" customHeight="1" x14ac:dyDescent="0.25">
      <c r="A61" s="1" t="s">
        <v>230</v>
      </c>
      <c r="B61" s="1" t="s">
        <v>251</v>
      </c>
      <c r="C61" s="1" t="s">
        <v>2</v>
      </c>
      <c r="D61" s="1" t="s">
        <v>246</v>
      </c>
      <c r="E61" s="14">
        <v>76964</v>
      </c>
      <c r="F61" s="14">
        <f>E61+1044</f>
        <v>78008</v>
      </c>
      <c r="G61" s="2">
        <v>17</v>
      </c>
      <c r="H61" s="8" t="s">
        <v>259</v>
      </c>
      <c r="I61" s="10">
        <v>89628</v>
      </c>
      <c r="J61" s="20">
        <f>(G61-12)*1000+I61</f>
        <v>94628</v>
      </c>
      <c r="K61" s="14">
        <f>F61-I61</f>
        <v>-11620</v>
      </c>
    </row>
    <row r="62" spans="1:11" ht="15" customHeight="1" x14ac:dyDescent="0.25">
      <c r="A62" s="1" t="s">
        <v>233</v>
      </c>
      <c r="B62" s="1" t="s">
        <v>251</v>
      </c>
      <c r="C62" s="1" t="s">
        <v>61</v>
      </c>
      <c r="D62" s="1" t="s">
        <v>246</v>
      </c>
      <c r="E62" s="14">
        <v>58249</v>
      </c>
      <c r="F62" s="14">
        <f>E62+1044</f>
        <v>59293</v>
      </c>
      <c r="G62" s="2">
        <v>2</v>
      </c>
      <c r="H62" s="8" t="s">
        <v>269</v>
      </c>
      <c r="I62" s="10">
        <v>74176</v>
      </c>
      <c r="J62" s="20">
        <f>(G62-12)*1000+I62</f>
        <v>64176</v>
      </c>
      <c r="K62" s="14">
        <f>F62-I62</f>
        <v>-14883</v>
      </c>
    </row>
    <row r="63" spans="1:11" ht="12.75" customHeight="1" x14ac:dyDescent="0.25">
      <c r="A63" s="1" t="s">
        <v>243</v>
      </c>
      <c r="B63" s="1" t="s">
        <v>251</v>
      </c>
      <c r="C63" s="1" t="s">
        <v>5</v>
      </c>
      <c r="D63" s="1" t="s">
        <v>246</v>
      </c>
      <c r="E63" s="15">
        <v>73698</v>
      </c>
      <c r="F63" s="14">
        <f>E63+1044</f>
        <v>74742</v>
      </c>
      <c r="G63" s="2">
        <v>13</v>
      </c>
      <c r="H63" s="8">
        <v>1</v>
      </c>
      <c r="I63" s="10">
        <v>81777</v>
      </c>
      <c r="J63" s="20">
        <f>(G63-12)*1000+I63</f>
        <v>82777</v>
      </c>
      <c r="K63" s="14">
        <f>F63-I63</f>
        <v>-7035</v>
      </c>
    </row>
    <row r="64" spans="1:11" ht="15" customHeight="1" x14ac:dyDescent="0.25">
      <c r="A64" s="1" t="s">
        <v>13</v>
      </c>
      <c r="B64" s="1" t="s">
        <v>249</v>
      </c>
      <c r="C64" s="1" t="s">
        <v>14</v>
      </c>
      <c r="D64" s="1" t="s">
        <v>248</v>
      </c>
      <c r="E64" s="14">
        <v>47153</v>
      </c>
      <c r="F64" s="14">
        <f>E64</f>
        <v>47153</v>
      </c>
      <c r="G64" s="2">
        <v>2</v>
      </c>
      <c r="H64" s="8">
        <v>40.049999999999997</v>
      </c>
      <c r="I64" s="10">
        <v>52149</v>
      </c>
      <c r="J64" s="20">
        <f>(G64-3)*1000+I64</f>
        <v>51149</v>
      </c>
      <c r="K64" s="14">
        <f>F64-I64</f>
        <v>-4996</v>
      </c>
    </row>
    <row r="65" spans="1:11" ht="15" customHeight="1" x14ac:dyDescent="0.25">
      <c r="A65" t="s">
        <v>294</v>
      </c>
      <c r="B65" s="1" t="s">
        <v>249</v>
      </c>
      <c r="C65" s="1" t="s">
        <v>3</v>
      </c>
      <c r="D65" s="1" t="s">
        <v>248</v>
      </c>
      <c r="E65" s="15">
        <v>46000</v>
      </c>
      <c r="F65" s="14">
        <f>E65</f>
        <v>46000</v>
      </c>
      <c r="G65" s="2">
        <v>0</v>
      </c>
      <c r="H65" s="8">
        <v>27.01</v>
      </c>
      <c r="I65" s="10">
        <v>52137</v>
      </c>
      <c r="J65" s="20">
        <f>(G65-3)*1000+I65</f>
        <v>49137</v>
      </c>
      <c r="K65" s="14">
        <f>F65-I65</f>
        <v>-6137</v>
      </c>
    </row>
    <row r="66" spans="1:11" ht="15" customHeight="1" x14ac:dyDescent="0.25">
      <c r="A66" t="s">
        <v>295</v>
      </c>
      <c r="B66" s="1" t="s">
        <v>249</v>
      </c>
      <c r="C66" s="1" t="s">
        <v>3</v>
      </c>
      <c r="D66" s="1" t="s">
        <v>248</v>
      </c>
      <c r="E66" s="14">
        <v>52000</v>
      </c>
      <c r="F66" s="14">
        <f>E66</f>
        <v>52000</v>
      </c>
      <c r="G66" s="2">
        <v>0</v>
      </c>
      <c r="H66" s="17">
        <v>27.05</v>
      </c>
      <c r="I66" s="10">
        <v>56015</v>
      </c>
      <c r="J66" s="20">
        <f>(G66-3)*1000+I66</f>
        <v>53015</v>
      </c>
      <c r="K66" s="14">
        <f>F66-I66</f>
        <v>-4015</v>
      </c>
    </row>
    <row r="67" spans="1:11" ht="15" customHeight="1" x14ac:dyDescent="0.25">
      <c r="A67" t="s">
        <v>296</v>
      </c>
      <c r="B67" s="1" t="s">
        <v>249</v>
      </c>
      <c r="C67" s="1" t="s">
        <v>3</v>
      </c>
      <c r="D67" s="1" t="s">
        <v>248</v>
      </c>
      <c r="E67" s="14">
        <v>52000</v>
      </c>
      <c r="F67" s="14">
        <f>E67</f>
        <v>52000</v>
      </c>
      <c r="G67" s="2">
        <v>0</v>
      </c>
      <c r="H67" s="17">
        <v>27.05</v>
      </c>
      <c r="I67" s="10">
        <v>56015</v>
      </c>
      <c r="J67" s="20">
        <f>(G67-3)*1000+I67</f>
        <v>53015</v>
      </c>
      <c r="K67" s="14">
        <f>F67-I67</f>
        <v>-4015</v>
      </c>
    </row>
    <row r="68" spans="1:11" ht="15" customHeight="1" x14ac:dyDescent="0.25">
      <c r="A68" s="1" t="s">
        <v>29</v>
      </c>
      <c r="B68" s="1" t="s">
        <v>249</v>
      </c>
      <c r="C68" s="1" t="s">
        <v>16</v>
      </c>
      <c r="D68" s="1" t="s">
        <v>248</v>
      </c>
      <c r="E68" s="14">
        <v>63125</v>
      </c>
      <c r="F68" s="14">
        <f>E68</f>
        <v>63125</v>
      </c>
      <c r="G68" s="2">
        <v>1</v>
      </c>
      <c r="H68" s="8">
        <v>14.08</v>
      </c>
      <c r="I68" s="10">
        <v>72667</v>
      </c>
      <c r="J68" s="20">
        <f>(G68-3)*1000+I68</f>
        <v>70667</v>
      </c>
      <c r="K68" s="14">
        <f>F68-I68</f>
        <v>-9542</v>
      </c>
    </row>
    <row r="69" spans="1:11" ht="15" customHeight="1" x14ac:dyDescent="0.25">
      <c r="A69" s="1" t="s">
        <v>49</v>
      </c>
      <c r="B69" s="1" t="s">
        <v>249</v>
      </c>
      <c r="C69" s="1" t="s">
        <v>50</v>
      </c>
      <c r="D69" s="1" t="s">
        <v>248</v>
      </c>
      <c r="E69" s="14">
        <v>65171</v>
      </c>
      <c r="F69" s="14">
        <f>E69</f>
        <v>65171</v>
      </c>
      <c r="G69" s="2">
        <v>2</v>
      </c>
      <c r="H69" s="8">
        <v>14.09</v>
      </c>
      <c r="I69" s="11">
        <v>75358</v>
      </c>
      <c r="J69" s="20">
        <f>(G69-3)*1000+I69</f>
        <v>74358</v>
      </c>
      <c r="K69" s="14">
        <f>F69-I69</f>
        <v>-10187</v>
      </c>
    </row>
    <row r="70" spans="1:11" ht="15" customHeight="1" x14ac:dyDescent="0.25">
      <c r="A70" s="1" t="s">
        <v>52</v>
      </c>
      <c r="B70" s="1" t="s">
        <v>249</v>
      </c>
      <c r="C70" s="1" t="s">
        <v>14</v>
      </c>
      <c r="D70" s="1" t="s">
        <v>248</v>
      </c>
      <c r="E70" s="14">
        <v>48178</v>
      </c>
      <c r="F70" s="14">
        <f>E70</f>
        <v>48178</v>
      </c>
      <c r="G70" s="2">
        <v>3</v>
      </c>
      <c r="H70" s="8">
        <v>40.049999999999997</v>
      </c>
      <c r="I70" s="10">
        <v>52149</v>
      </c>
      <c r="J70" s="20">
        <f>(G70-3)*1000+I70</f>
        <v>52149</v>
      </c>
      <c r="K70" s="14">
        <f>F70-I70</f>
        <v>-3971</v>
      </c>
    </row>
    <row r="71" spans="1:11" ht="15" customHeight="1" x14ac:dyDescent="0.25">
      <c r="A71" s="1" t="s">
        <v>74</v>
      </c>
      <c r="B71" s="1" t="s">
        <v>249</v>
      </c>
      <c r="C71" s="1" t="s">
        <v>11</v>
      </c>
      <c r="D71" s="1" t="s">
        <v>248</v>
      </c>
      <c r="E71" s="14">
        <v>65044</v>
      </c>
      <c r="F71" s="14">
        <f>E71</f>
        <v>65044</v>
      </c>
      <c r="G71" s="2">
        <v>2</v>
      </c>
      <c r="H71" s="8">
        <v>14.01</v>
      </c>
      <c r="I71" s="10">
        <v>70243</v>
      </c>
      <c r="J71" s="20">
        <f>(G71-3)*1000+I71</f>
        <v>69243</v>
      </c>
      <c r="K71" s="14">
        <f>F71-I71</f>
        <v>-5199</v>
      </c>
    </row>
    <row r="72" spans="1:11" ht="12.75" customHeight="1" x14ac:dyDescent="0.25">
      <c r="A72" s="1" t="s">
        <v>77</v>
      </c>
      <c r="B72" s="1" t="s">
        <v>249</v>
      </c>
      <c r="C72" s="1" t="s">
        <v>11</v>
      </c>
      <c r="D72" s="1" t="s">
        <v>248</v>
      </c>
      <c r="E72" s="14">
        <v>62355</v>
      </c>
      <c r="F72" s="14">
        <f>E72</f>
        <v>62355</v>
      </c>
      <c r="G72" s="2">
        <v>3</v>
      </c>
      <c r="H72" s="8">
        <v>14.01</v>
      </c>
      <c r="I72" s="10">
        <v>70243</v>
      </c>
      <c r="J72" s="20">
        <f>(G72-3)*1000+I72</f>
        <v>70243</v>
      </c>
      <c r="K72" s="14">
        <f>F72-I72</f>
        <v>-7888</v>
      </c>
    </row>
    <row r="73" spans="1:11" ht="15" customHeight="1" x14ac:dyDescent="0.25">
      <c r="A73" t="s">
        <v>299</v>
      </c>
      <c r="B73" s="1" t="s">
        <v>249</v>
      </c>
      <c r="C73" t="s">
        <v>16</v>
      </c>
      <c r="D73" s="1" t="s">
        <v>248</v>
      </c>
      <c r="E73" s="15">
        <v>63125</v>
      </c>
      <c r="F73" s="14">
        <f>E73</f>
        <v>63125</v>
      </c>
      <c r="G73" s="9">
        <v>0</v>
      </c>
      <c r="H73" s="17">
        <v>14.08</v>
      </c>
      <c r="I73" s="10">
        <v>72667</v>
      </c>
      <c r="J73" s="20">
        <f>(G73-3)*1000+I73</f>
        <v>69667</v>
      </c>
      <c r="K73" s="14">
        <f>F73-I73</f>
        <v>-9542</v>
      </c>
    </row>
    <row r="74" spans="1:11" ht="15" customHeight="1" x14ac:dyDescent="0.25">
      <c r="A74" s="1" t="s">
        <v>86</v>
      </c>
      <c r="B74" s="1" t="s">
        <v>249</v>
      </c>
      <c r="C74" s="1" t="s">
        <v>39</v>
      </c>
      <c r="D74" s="1" t="s">
        <v>248</v>
      </c>
      <c r="E74" s="15">
        <v>75125</v>
      </c>
      <c r="F74" s="14">
        <f>E74</f>
        <v>75125</v>
      </c>
      <c r="G74" s="2">
        <v>2</v>
      </c>
      <c r="H74" s="8">
        <v>14.1</v>
      </c>
      <c r="I74" s="10">
        <v>75358</v>
      </c>
      <c r="J74" s="20">
        <f>(G74-3)*1000+I74</f>
        <v>74358</v>
      </c>
      <c r="K74" s="14">
        <f>F74-I74</f>
        <v>-233</v>
      </c>
    </row>
    <row r="75" spans="1:11" ht="15" customHeight="1" x14ac:dyDescent="0.25">
      <c r="A75" t="s">
        <v>301</v>
      </c>
      <c r="B75" s="1" t="s">
        <v>249</v>
      </c>
      <c r="C75" t="s">
        <v>14</v>
      </c>
      <c r="D75" s="1" t="s">
        <v>248</v>
      </c>
      <c r="E75" s="15">
        <v>65000</v>
      </c>
      <c r="F75" s="14">
        <f>E75</f>
        <v>65000</v>
      </c>
      <c r="G75" s="9">
        <v>0</v>
      </c>
      <c r="H75" s="17">
        <v>14.12</v>
      </c>
      <c r="I75" s="10">
        <v>54227</v>
      </c>
      <c r="J75" s="20">
        <f>(G75-3)*1000+I75</f>
        <v>51227</v>
      </c>
      <c r="K75" s="14">
        <f>F75-I75</f>
        <v>10773</v>
      </c>
    </row>
    <row r="76" spans="1:11" ht="15" customHeight="1" x14ac:dyDescent="0.25">
      <c r="A76" t="s">
        <v>305</v>
      </c>
      <c r="B76" s="1" t="s">
        <v>249</v>
      </c>
      <c r="C76" t="s">
        <v>18</v>
      </c>
      <c r="D76" s="1" t="s">
        <v>248</v>
      </c>
      <c r="E76" s="15">
        <v>63000</v>
      </c>
      <c r="F76" s="14">
        <f>E76</f>
        <v>63000</v>
      </c>
      <c r="G76" s="9">
        <v>0</v>
      </c>
      <c r="H76" s="17">
        <v>14.35</v>
      </c>
      <c r="I76" s="18">
        <v>72933</v>
      </c>
      <c r="J76" s="20">
        <f>(G76-3)*1000+I76</f>
        <v>69933</v>
      </c>
      <c r="K76" s="14">
        <f>F76-I76</f>
        <v>-9933</v>
      </c>
    </row>
    <row r="77" spans="1:11" ht="15" customHeight="1" x14ac:dyDescent="0.25">
      <c r="A77" t="s">
        <v>309</v>
      </c>
      <c r="B77" s="1" t="s">
        <v>249</v>
      </c>
      <c r="C77" t="s">
        <v>11</v>
      </c>
      <c r="D77" s="1" t="s">
        <v>248</v>
      </c>
      <c r="E77" s="15">
        <v>64000</v>
      </c>
      <c r="F77" s="14">
        <f>E77</f>
        <v>64000</v>
      </c>
      <c r="G77" s="2">
        <v>0</v>
      </c>
      <c r="H77" s="8" t="s">
        <v>258</v>
      </c>
      <c r="I77" s="10">
        <v>70243</v>
      </c>
      <c r="J77" s="20">
        <f>(G77-3)*1000+I77</f>
        <v>67243</v>
      </c>
      <c r="K77" s="14">
        <f>F77-I77</f>
        <v>-6243</v>
      </c>
    </row>
    <row r="78" spans="1:11" ht="15" customHeight="1" x14ac:dyDescent="0.25">
      <c r="A78" s="1" t="s">
        <v>128</v>
      </c>
      <c r="B78" s="1" t="s">
        <v>249</v>
      </c>
      <c r="C78" s="1" t="s">
        <v>26</v>
      </c>
      <c r="D78" s="1" t="s">
        <v>248</v>
      </c>
      <c r="E78" s="14">
        <v>61490</v>
      </c>
      <c r="F78" s="14">
        <f>E78</f>
        <v>61490</v>
      </c>
      <c r="G78" s="2">
        <v>5</v>
      </c>
      <c r="H78" s="8">
        <v>14.19</v>
      </c>
      <c r="I78" s="10">
        <v>72933</v>
      </c>
      <c r="J78" s="20">
        <f>(G78-3)*1000+I78</f>
        <v>74933</v>
      </c>
      <c r="K78" s="14">
        <f>F78-I78</f>
        <v>-11443</v>
      </c>
    </row>
    <row r="79" spans="1:11" ht="15" customHeight="1" x14ac:dyDescent="0.25">
      <c r="A79" s="1" t="s">
        <v>141</v>
      </c>
      <c r="B79" s="1" t="s">
        <v>249</v>
      </c>
      <c r="C79" s="1" t="s">
        <v>26</v>
      </c>
      <c r="D79" s="1" t="s">
        <v>248</v>
      </c>
      <c r="E79" s="14">
        <v>63510</v>
      </c>
      <c r="F79" s="14">
        <f>E79</f>
        <v>63510</v>
      </c>
      <c r="G79" s="2">
        <v>2</v>
      </c>
      <c r="H79" s="8">
        <v>14.19</v>
      </c>
      <c r="I79" s="10">
        <v>72933</v>
      </c>
      <c r="J79" s="20">
        <f>(G79-3)*1000+I79</f>
        <v>71933</v>
      </c>
      <c r="K79" s="14">
        <f>F79-I79</f>
        <v>-9423</v>
      </c>
    </row>
    <row r="80" spans="1:11" ht="15" x14ac:dyDescent="0.25">
      <c r="A80" s="1" t="s">
        <v>143</v>
      </c>
      <c r="B80" s="1" t="s">
        <v>249</v>
      </c>
      <c r="C80" s="1" t="s">
        <v>3</v>
      </c>
      <c r="D80" s="1" t="s">
        <v>248</v>
      </c>
      <c r="E80" s="14">
        <v>47372</v>
      </c>
      <c r="F80" s="14">
        <f>E80</f>
        <v>47372</v>
      </c>
      <c r="G80" s="2">
        <v>3</v>
      </c>
      <c r="H80" s="8">
        <v>27.01</v>
      </c>
      <c r="I80" s="10">
        <v>52137</v>
      </c>
      <c r="J80" s="20">
        <f>(G80-3)*1000+I80</f>
        <v>52137</v>
      </c>
      <c r="K80" s="14">
        <f>F80-I80</f>
        <v>-4765</v>
      </c>
    </row>
    <row r="81" spans="1:11" ht="15" customHeight="1" x14ac:dyDescent="0.25">
      <c r="A81" s="1" t="s">
        <v>156</v>
      </c>
      <c r="B81" s="1" t="s">
        <v>249</v>
      </c>
      <c r="C81" s="1" t="s">
        <v>26</v>
      </c>
      <c r="D81" s="1" t="s">
        <v>248</v>
      </c>
      <c r="E81" s="14">
        <v>65409</v>
      </c>
      <c r="F81" s="14">
        <f>E81</f>
        <v>65409</v>
      </c>
      <c r="G81" s="2">
        <v>2</v>
      </c>
      <c r="H81" s="8">
        <v>14.19</v>
      </c>
      <c r="I81" s="10">
        <v>72933</v>
      </c>
      <c r="J81" s="20">
        <f>(G81-3)*1000+I81</f>
        <v>71933</v>
      </c>
      <c r="K81" s="14">
        <f>F81-I81</f>
        <v>-7524</v>
      </c>
    </row>
    <row r="82" spans="1:11" ht="15" customHeight="1" x14ac:dyDescent="0.25">
      <c r="A82" s="1" t="s">
        <v>162</v>
      </c>
      <c r="B82" s="1" t="s">
        <v>249</v>
      </c>
      <c r="C82" s="1" t="s">
        <v>14</v>
      </c>
      <c r="D82" s="1" t="s">
        <v>248</v>
      </c>
      <c r="E82" s="14">
        <v>49715</v>
      </c>
      <c r="F82" s="14">
        <f>E82</f>
        <v>49715</v>
      </c>
      <c r="G82" s="2">
        <v>3</v>
      </c>
      <c r="H82" s="8">
        <v>40.08</v>
      </c>
      <c r="I82" s="10">
        <v>54227</v>
      </c>
      <c r="J82" s="20">
        <f>(G82-3)*1000+I82</f>
        <v>54227</v>
      </c>
      <c r="K82" s="14">
        <f>F82-I82</f>
        <v>-4512</v>
      </c>
    </row>
    <row r="83" spans="1:11" ht="15" customHeight="1" x14ac:dyDescent="0.25">
      <c r="A83" t="s">
        <v>313</v>
      </c>
      <c r="B83" s="1" t="s">
        <v>249</v>
      </c>
      <c r="C83" t="s">
        <v>16</v>
      </c>
      <c r="D83" s="1" t="s">
        <v>248</v>
      </c>
      <c r="E83" s="15">
        <v>63125</v>
      </c>
      <c r="F83" s="14">
        <f>E83</f>
        <v>63125</v>
      </c>
      <c r="G83" s="9">
        <v>0</v>
      </c>
      <c r="H83" s="17">
        <v>14.14</v>
      </c>
      <c r="I83" s="18">
        <v>72667</v>
      </c>
      <c r="J83" s="20">
        <f>(G83-3)*1000+I83</f>
        <v>69667</v>
      </c>
      <c r="K83" s="14">
        <f>F83-I83</f>
        <v>-9542</v>
      </c>
    </row>
    <row r="84" spans="1:11" ht="15" customHeight="1" x14ac:dyDescent="0.25">
      <c r="A84" t="s">
        <v>314</v>
      </c>
      <c r="B84" s="1" t="s">
        <v>249</v>
      </c>
      <c r="C84" t="s">
        <v>3</v>
      </c>
      <c r="D84" s="1" t="s">
        <v>248</v>
      </c>
      <c r="E84" s="15">
        <v>46000</v>
      </c>
      <c r="F84" s="14">
        <f>E84</f>
        <v>46000</v>
      </c>
      <c r="G84" s="2">
        <v>0</v>
      </c>
      <c r="H84" s="8">
        <v>27.01</v>
      </c>
      <c r="I84" s="10">
        <v>52137</v>
      </c>
      <c r="J84" s="20">
        <f>(G84-3)*1000+I84</f>
        <v>49137</v>
      </c>
      <c r="K84" s="14">
        <f>F84-I84</f>
        <v>-6137</v>
      </c>
    </row>
    <row r="85" spans="1:11" ht="15" customHeight="1" x14ac:dyDescent="0.25">
      <c r="A85" s="1" t="s">
        <v>178</v>
      </c>
      <c r="B85" s="1" t="s">
        <v>249</v>
      </c>
      <c r="C85" s="1" t="s">
        <v>11</v>
      </c>
      <c r="D85" s="1" t="s">
        <v>248</v>
      </c>
      <c r="E85" s="14">
        <v>65361</v>
      </c>
      <c r="F85" s="14">
        <f>E85</f>
        <v>65361</v>
      </c>
      <c r="G85" s="2">
        <v>4</v>
      </c>
      <c r="H85" s="8" t="s">
        <v>258</v>
      </c>
      <c r="I85" s="10">
        <v>70243</v>
      </c>
      <c r="J85" s="20">
        <f>(G85-3)*1000+I85</f>
        <v>71243</v>
      </c>
      <c r="K85" s="14">
        <f>F85-I85</f>
        <v>-4882</v>
      </c>
    </row>
    <row r="86" spans="1:11" ht="15" customHeight="1" x14ac:dyDescent="0.25">
      <c r="A86" s="1" t="s">
        <v>180</v>
      </c>
      <c r="B86" s="1" t="s">
        <v>249</v>
      </c>
      <c r="C86" s="1" t="s">
        <v>14</v>
      </c>
      <c r="D86" s="1" t="s">
        <v>248</v>
      </c>
      <c r="E86" s="15">
        <v>63844</v>
      </c>
      <c r="F86" s="14">
        <f>E86</f>
        <v>63844</v>
      </c>
      <c r="G86" s="2">
        <v>2</v>
      </c>
      <c r="H86" s="8">
        <v>40.08</v>
      </c>
      <c r="I86" s="10">
        <v>54227</v>
      </c>
      <c r="J86" s="20">
        <f>(G86-3)*1000+I86</f>
        <v>53227</v>
      </c>
      <c r="K86" s="14">
        <f>F86-I86</f>
        <v>9617</v>
      </c>
    </row>
    <row r="87" spans="1:11" ht="15" customHeight="1" x14ac:dyDescent="0.25">
      <c r="A87" s="1" t="s">
        <v>190</v>
      </c>
      <c r="B87" s="1" t="s">
        <v>249</v>
      </c>
      <c r="C87" s="1" t="s">
        <v>50</v>
      </c>
      <c r="D87" s="1" t="s">
        <v>248</v>
      </c>
      <c r="E87" s="14">
        <v>65171</v>
      </c>
      <c r="F87" s="14">
        <f>E87</f>
        <v>65171</v>
      </c>
      <c r="G87" s="2">
        <v>2</v>
      </c>
      <c r="H87" s="8">
        <v>14.09</v>
      </c>
      <c r="I87" s="11">
        <v>75358</v>
      </c>
      <c r="J87" s="20">
        <f>(G87-3)*1000+I87</f>
        <v>74358</v>
      </c>
      <c r="K87" s="14">
        <f>F87-I87</f>
        <v>-10187</v>
      </c>
    </row>
    <row r="88" spans="1:11" ht="12.75" customHeight="1" x14ac:dyDescent="0.25">
      <c r="A88" s="1" t="s">
        <v>198</v>
      </c>
      <c r="B88" s="1" t="s">
        <v>249</v>
      </c>
      <c r="C88" s="1" t="s">
        <v>11</v>
      </c>
      <c r="D88" s="1" t="s">
        <v>248</v>
      </c>
      <c r="E88" s="14">
        <v>64842</v>
      </c>
      <c r="F88" s="14">
        <f>E88</f>
        <v>64842</v>
      </c>
      <c r="G88" s="2">
        <v>1</v>
      </c>
      <c r="H88" s="8">
        <v>14.01</v>
      </c>
      <c r="I88" s="10">
        <v>70243</v>
      </c>
      <c r="J88" s="20">
        <f>(G88-3)*1000+I88</f>
        <v>68243</v>
      </c>
      <c r="K88" s="14">
        <f>F88-I88</f>
        <v>-5401</v>
      </c>
    </row>
    <row r="89" spans="1:11" ht="12.75" customHeight="1" x14ac:dyDescent="0.25">
      <c r="A89" s="1" t="s">
        <v>213</v>
      </c>
      <c r="B89" s="1" t="s">
        <v>249</v>
      </c>
      <c r="C89" s="1" t="s">
        <v>11</v>
      </c>
      <c r="D89" s="1" t="s">
        <v>248</v>
      </c>
      <c r="E89" s="14">
        <v>64131</v>
      </c>
      <c r="F89" s="14">
        <f>E89</f>
        <v>64131</v>
      </c>
      <c r="G89" s="2">
        <v>5</v>
      </c>
      <c r="H89" s="8" t="s">
        <v>258</v>
      </c>
      <c r="I89" s="10">
        <v>70243</v>
      </c>
      <c r="J89" s="20">
        <f>(G89-3)*1000+I89</f>
        <v>72243</v>
      </c>
      <c r="K89" s="14">
        <f>F89-I89</f>
        <v>-6112</v>
      </c>
    </row>
    <row r="90" spans="1:11" ht="12.75" customHeight="1" x14ac:dyDescent="0.25">
      <c r="A90" s="1" t="s">
        <v>216</v>
      </c>
      <c r="B90" s="1" t="s">
        <v>249</v>
      </c>
      <c r="C90" s="1" t="s">
        <v>50</v>
      </c>
      <c r="D90" s="1" t="s">
        <v>248</v>
      </c>
      <c r="E90" s="14">
        <v>64640</v>
      </c>
      <c r="F90" s="14">
        <f>E90</f>
        <v>64640</v>
      </c>
      <c r="G90" s="2">
        <v>1</v>
      </c>
      <c r="H90" s="8">
        <v>14.09</v>
      </c>
      <c r="I90" s="11">
        <v>75358</v>
      </c>
      <c r="J90" s="20">
        <f>(G90-3)*1000+I90</f>
        <v>73358</v>
      </c>
      <c r="K90" s="14">
        <f>F90-I90</f>
        <v>-10718</v>
      </c>
    </row>
    <row r="91" spans="1:11" ht="15" x14ac:dyDescent="0.25">
      <c r="A91" s="1" t="s">
        <v>237</v>
      </c>
      <c r="B91" s="1" t="s">
        <v>249</v>
      </c>
      <c r="C91" s="1" t="s">
        <v>14</v>
      </c>
      <c r="D91" s="1" t="s">
        <v>248</v>
      </c>
      <c r="E91" s="14">
        <v>68604</v>
      </c>
      <c r="F91" s="14">
        <f>E91</f>
        <v>68604</v>
      </c>
      <c r="G91" s="2">
        <v>4</v>
      </c>
      <c r="H91" s="8" t="s">
        <v>265</v>
      </c>
      <c r="I91" s="10">
        <v>54227</v>
      </c>
      <c r="J91" s="20">
        <f>(G91-3)*1000+I91</f>
        <v>55227</v>
      </c>
      <c r="K91" s="14">
        <f>F91-I91</f>
        <v>14377</v>
      </c>
    </row>
    <row r="92" spans="1:11" ht="15" customHeight="1" x14ac:dyDescent="0.25">
      <c r="A92" t="s">
        <v>321</v>
      </c>
      <c r="B92" s="1" t="s">
        <v>249</v>
      </c>
      <c r="C92" t="s">
        <v>39</v>
      </c>
      <c r="D92" s="1" t="s">
        <v>248</v>
      </c>
      <c r="E92" s="15">
        <v>69500</v>
      </c>
      <c r="F92" s="14">
        <f>E92</f>
        <v>69500</v>
      </c>
      <c r="G92" s="9">
        <v>0</v>
      </c>
      <c r="H92" s="17">
        <v>14.1</v>
      </c>
      <c r="I92" s="10">
        <v>75358</v>
      </c>
      <c r="J92" s="20">
        <f>(G92-3)*1000+I92</f>
        <v>72358</v>
      </c>
      <c r="K92" s="14">
        <f>F92-I92</f>
        <v>-5858</v>
      </c>
    </row>
    <row r="93" spans="1:11" ht="15" customHeight="1" x14ac:dyDescent="0.25">
      <c r="A93" s="1" t="s">
        <v>25</v>
      </c>
      <c r="B93" s="1" t="s">
        <v>249</v>
      </c>
      <c r="C93" s="1" t="s">
        <v>26</v>
      </c>
      <c r="D93" s="1" t="s">
        <v>247</v>
      </c>
      <c r="E93" s="14">
        <v>68683</v>
      </c>
      <c r="F93" s="14">
        <f>E93</f>
        <v>68683</v>
      </c>
      <c r="G93" s="2">
        <v>4</v>
      </c>
      <c r="H93" s="8" t="s">
        <v>257</v>
      </c>
      <c r="I93" s="10">
        <v>75340</v>
      </c>
      <c r="J93" s="20">
        <f>(G93-3)*1000+I93</f>
        <v>76340</v>
      </c>
      <c r="K93" s="14">
        <f>F93-I93</f>
        <v>-6657</v>
      </c>
    </row>
    <row r="94" spans="1:11" ht="12.75" customHeight="1" x14ac:dyDescent="0.25">
      <c r="A94" s="1" t="s">
        <v>37</v>
      </c>
      <c r="B94" s="1" t="s">
        <v>249</v>
      </c>
      <c r="C94" s="1" t="s">
        <v>14</v>
      </c>
      <c r="D94" s="1" t="s">
        <v>247</v>
      </c>
      <c r="E94" s="14">
        <v>53047</v>
      </c>
      <c r="F94" s="14">
        <f>E94</f>
        <v>53047</v>
      </c>
      <c r="G94" s="2">
        <v>2</v>
      </c>
      <c r="H94" s="8">
        <v>40.049999999999997</v>
      </c>
      <c r="I94" s="10">
        <v>59155</v>
      </c>
      <c r="J94" s="20">
        <f>(G94-3)*1000+I94</f>
        <v>58155</v>
      </c>
      <c r="K94" s="14">
        <f>F94-I94</f>
        <v>-6108</v>
      </c>
    </row>
    <row r="95" spans="1:11" ht="12.75" customHeight="1" x14ac:dyDescent="0.25">
      <c r="A95" s="1" t="s">
        <v>83</v>
      </c>
      <c r="B95" s="1" t="s">
        <v>249</v>
      </c>
      <c r="C95" s="1" t="s">
        <v>16</v>
      </c>
      <c r="D95" s="1" t="s">
        <v>247</v>
      </c>
      <c r="E95" s="14">
        <v>65392</v>
      </c>
      <c r="F95" s="14">
        <f>E95</f>
        <v>65392</v>
      </c>
      <c r="G95" s="2">
        <v>1</v>
      </c>
      <c r="H95" s="8" t="s">
        <v>264</v>
      </c>
      <c r="I95" s="10">
        <v>80684</v>
      </c>
      <c r="J95" s="20">
        <f>(G95-3)*1000+I95</f>
        <v>78684</v>
      </c>
      <c r="K95" s="14">
        <f>F95-I95</f>
        <v>-15292</v>
      </c>
    </row>
    <row r="96" spans="1:11" ht="15" x14ac:dyDescent="0.25">
      <c r="A96" s="1" t="s">
        <v>84</v>
      </c>
      <c r="B96" s="1" t="s">
        <v>249</v>
      </c>
      <c r="C96" s="1" t="s">
        <v>3</v>
      </c>
      <c r="D96" s="1" t="s">
        <v>247</v>
      </c>
      <c r="E96" s="14">
        <v>50372</v>
      </c>
      <c r="F96" s="14">
        <f>E96</f>
        <v>50372</v>
      </c>
      <c r="G96" s="2">
        <v>0</v>
      </c>
      <c r="H96" s="8" t="s">
        <v>268</v>
      </c>
      <c r="I96" s="10">
        <v>59754</v>
      </c>
      <c r="J96" s="20">
        <f>(G96-3)*1000+I96</f>
        <v>56754</v>
      </c>
      <c r="K96" s="14">
        <f>F96-I96</f>
        <v>-9382</v>
      </c>
    </row>
    <row r="97" spans="1:11" ht="15" customHeight="1" x14ac:dyDescent="0.25">
      <c r="A97" s="1" t="s">
        <v>100</v>
      </c>
      <c r="B97" s="1" t="s">
        <v>249</v>
      </c>
      <c r="C97" s="1" t="s">
        <v>26</v>
      </c>
      <c r="D97" s="1" t="s">
        <v>247</v>
      </c>
      <c r="E97" s="14">
        <v>68429</v>
      </c>
      <c r="F97" s="14">
        <f>E97</f>
        <v>68429</v>
      </c>
      <c r="G97" s="2">
        <v>4</v>
      </c>
      <c r="H97" s="8" t="s">
        <v>257</v>
      </c>
      <c r="I97" s="10">
        <v>75340</v>
      </c>
      <c r="J97" s="20">
        <f>(G97-3)*1000+I97</f>
        <v>76340</v>
      </c>
      <c r="K97" s="14">
        <f>F97-I97</f>
        <v>-6911</v>
      </c>
    </row>
    <row r="98" spans="1:11" ht="15" x14ac:dyDescent="0.25">
      <c r="A98" s="1" t="s">
        <v>113</v>
      </c>
      <c r="B98" s="1" t="s">
        <v>249</v>
      </c>
      <c r="C98" s="1" t="s">
        <v>3</v>
      </c>
      <c r="D98" s="1" t="s">
        <v>247</v>
      </c>
      <c r="E98" s="14">
        <v>49643</v>
      </c>
      <c r="F98" s="14">
        <f>E98</f>
        <v>49643</v>
      </c>
      <c r="G98" s="2">
        <v>1</v>
      </c>
      <c r="H98" s="8" t="s">
        <v>268</v>
      </c>
      <c r="I98" s="10">
        <v>59754</v>
      </c>
      <c r="J98" s="20">
        <f>(G98-3)*1000+I98</f>
        <v>57754</v>
      </c>
      <c r="K98" s="14">
        <f>F98-I98</f>
        <v>-10111</v>
      </c>
    </row>
    <row r="99" spans="1:11" ht="12.75" customHeight="1" x14ac:dyDescent="0.25">
      <c r="A99" s="1" t="s">
        <v>118</v>
      </c>
      <c r="B99" s="1" t="s">
        <v>249</v>
      </c>
      <c r="C99" s="1" t="s">
        <v>39</v>
      </c>
      <c r="D99" s="1" t="s">
        <v>247</v>
      </c>
      <c r="E99" s="14">
        <v>74060</v>
      </c>
      <c r="F99" s="14">
        <f>E99</f>
        <v>74060</v>
      </c>
      <c r="G99" s="2">
        <v>5</v>
      </c>
      <c r="H99" s="8" t="s">
        <v>256</v>
      </c>
      <c r="I99" s="10">
        <v>82831</v>
      </c>
      <c r="J99" s="20">
        <f>(G99-3)*1000+I99</f>
        <v>84831</v>
      </c>
      <c r="K99" s="14">
        <f>F99-I99</f>
        <v>-8771</v>
      </c>
    </row>
    <row r="100" spans="1:11" ht="15" customHeight="1" x14ac:dyDescent="0.25">
      <c r="A100" s="1" t="s">
        <v>122</v>
      </c>
      <c r="B100" s="1" t="s">
        <v>249</v>
      </c>
      <c r="C100" s="1" t="s">
        <v>3</v>
      </c>
      <c r="D100" s="1" t="s">
        <v>247</v>
      </c>
      <c r="E100" s="14">
        <v>52810</v>
      </c>
      <c r="F100" s="14">
        <f>E100</f>
        <v>52810</v>
      </c>
      <c r="G100" s="2">
        <v>4</v>
      </c>
      <c r="H100" s="8" t="s">
        <v>268</v>
      </c>
      <c r="I100" s="10">
        <v>59754</v>
      </c>
      <c r="J100" s="20">
        <f>(G100-3)*1000+I100</f>
        <v>60754</v>
      </c>
      <c r="K100" s="14">
        <f>F100-I100</f>
        <v>-6944</v>
      </c>
    </row>
    <row r="101" spans="1:11" ht="15" customHeight="1" x14ac:dyDescent="0.25">
      <c r="A101" s="1" t="s">
        <v>123</v>
      </c>
      <c r="B101" s="1" t="s">
        <v>249</v>
      </c>
      <c r="C101" s="1" t="s">
        <v>50</v>
      </c>
      <c r="D101" s="1" t="s">
        <v>247</v>
      </c>
      <c r="E101" s="14">
        <v>71797</v>
      </c>
      <c r="F101" s="14">
        <f>E101</f>
        <v>71797</v>
      </c>
      <c r="G101" s="2">
        <v>2</v>
      </c>
      <c r="H101" s="8" t="s">
        <v>267</v>
      </c>
      <c r="I101" s="10">
        <v>81920</v>
      </c>
      <c r="J101" s="20">
        <f>(G101-3)*1000+I101</f>
        <v>80920</v>
      </c>
      <c r="K101" s="14">
        <f>F101-I101</f>
        <v>-10123</v>
      </c>
    </row>
    <row r="102" spans="1:11" ht="15" x14ac:dyDescent="0.25">
      <c r="A102" s="1" t="s">
        <v>132</v>
      </c>
      <c r="B102" s="1" t="s">
        <v>249</v>
      </c>
      <c r="C102" s="1" t="s">
        <v>3</v>
      </c>
      <c r="D102" s="1" t="s">
        <v>247</v>
      </c>
      <c r="E102" s="14">
        <v>50372</v>
      </c>
      <c r="F102" s="14">
        <f>E102</f>
        <v>50372</v>
      </c>
      <c r="G102" s="2">
        <v>0</v>
      </c>
      <c r="H102" s="8" t="s">
        <v>268</v>
      </c>
      <c r="I102" s="10">
        <v>59754</v>
      </c>
      <c r="J102" s="20">
        <f>(G102-3)*1000+I102</f>
        <v>56754</v>
      </c>
      <c r="K102" s="14">
        <f>F102-I102</f>
        <v>-9382</v>
      </c>
    </row>
    <row r="103" spans="1:11" ht="15" customHeight="1" x14ac:dyDescent="0.25">
      <c r="A103" s="1" t="s">
        <v>209</v>
      </c>
      <c r="B103" s="1" t="s">
        <v>249</v>
      </c>
      <c r="C103" s="1" t="s">
        <v>3</v>
      </c>
      <c r="D103" s="1" t="s">
        <v>247</v>
      </c>
      <c r="E103" s="14">
        <v>50462</v>
      </c>
      <c r="F103" s="14">
        <f>E103</f>
        <v>50462</v>
      </c>
      <c r="G103" s="2">
        <v>3</v>
      </c>
      <c r="H103" s="8" t="s">
        <v>268</v>
      </c>
      <c r="I103" s="10">
        <v>59754</v>
      </c>
      <c r="J103" s="20">
        <f>(G103-3)*1000+I103</f>
        <v>59754</v>
      </c>
      <c r="K103" s="14">
        <f>F103-I103</f>
        <v>-9292</v>
      </c>
    </row>
    <row r="104" spans="1:11" ht="15" x14ac:dyDescent="0.25">
      <c r="A104" s="1" t="s">
        <v>214</v>
      </c>
      <c r="B104" s="1" t="s">
        <v>249</v>
      </c>
      <c r="C104" s="1" t="s">
        <v>16</v>
      </c>
      <c r="D104" s="1" t="s">
        <v>247</v>
      </c>
      <c r="E104" s="14">
        <v>65772</v>
      </c>
      <c r="F104" s="14">
        <f>E104</f>
        <v>65772</v>
      </c>
      <c r="G104" s="2">
        <v>5</v>
      </c>
      <c r="H104" s="8" t="s">
        <v>264</v>
      </c>
      <c r="I104" s="10">
        <v>80684</v>
      </c>
      <c r="J104" s="20">
        <f>(G104-3)*1000+I104</f>
        <v>82684</v>
      </c>
      <c r="K104" s="14">
        <f>F104-I104</f>
        <v>-14912</v>
      </c>
    </row>
    <row r="105" spans="1:11" ht="15" customHeight="1" x14ac:dyDescent="0.25">
      <c r="A105" s="1" t="s">
        <v>222</v>
      </c>
      <c r="B105" s="1" t="s">
        <v>249</v>
      </c>
      <c r="C105" s="1" t="s">
        <v>3</v>
      </c>
      <c r="D105" s="1" t="s">
        <v>247</v>
      </c>
      <c r="E105" s="14">
        <v>52293</v>
      </c>
      <c r="F105" s="14">
        <f>E105</f>
        <v>52293</v>
      </c>
      <c r="G105" s="2">
        <v>4</v>
      </c>
      <c r="H105" s="8" t="s">
        <v>268</v>
      </c>
      <c r="I105" s="10">
        <v>59754</v>
      </c>
      <c r="J105" s="20">
        <f>(G105-3)*1000+I105</f>
        <v>60754</v>
      </c>
      <c r="K105" s="14">
        <f>F105-I105</f>
        <v>-7461</v>
      </c>
    </row>
    <row r="106" spans="1:11" ht="15" customHeight="1" x14ac:dyDescent="0.25">
      <c r="A106" s="1" t="s">
        <v>236</v>
      </c>
      <c r="B106" s="1" t="s">
        <v>249</v>
      </c>
      <c r="C106" s="1" t="s">
        <v>14</v>
      </c>
      <c r="D106" s="1" t="s">
        <v>247</v>
      </c>
      <c r="E106" s="14">
        <v>51690</v>
      </c>
      <c r="F106" s="14">
        <f>E106</f>
        <v>51690</v>
      </c>
      <c r="G106" s="2">
        <v>0</v>
      </c>
      <c r="H106" s="8" t="s">
        <v>265</v>
      </c>
      <c r="I106" s="10">
        <v>63417</v>
      </c>
      <c r="J106" s="20">
        <f>(G106-3)*1000+I106</f>
        <v>60417</v>
      </c>
      <c r="K106" s="14">
        <f>F106-I106</f>
        <v>-11727</v>
      </c>
    </row>
    <row r="107" spans="1:11" ht="15" customHeight="1" x14ac:dyDescent="0.25">
      <c r="A107" s="1" t="s">
        <v>241</v>
      </c>
      <c r="B107" s="1" t="s">
        <v>249</v>
      </c>
      <c r="C107" s="1" t="s">
        <v>26</v>
      </c>
      <c r="D107" s="1" t="s">
        <v>247</v>
      </c>
      <c r="E107" s="14">
        <v>67431</v>
      </c>
      <c r="F107" s="14">
        <f>E107</f>
        <v>67431</v>
      </c>
      <c r="G107" s="2">
        <v>1</v>
      </c>
      <c r="H107" s="8" t="s">
        <v>257</v>
      </c>
      <c r="I107" s="10">
        <v>75340</v>
      </c>
      <c r="J107" s="20">
        <f>(G107-3)*1000+I107</f>
        <v>73340</v>
      </c>
      <c r="K107" s="14">
        <f>F107-I107</f>
        <v>-7909</v>
      </c>
    </row>
    <row r="108" spans="1:11" ht="15" x14ac:dyDescent="0.25">
      <c r="A108" s="1" t="s">
        <v>17</v>
      </c>
      <c r="B108" s="1" t="s">
        <v>249</v>
      </c>
      <c r="C108" s="1" t="s">
        <v>18</v>
      </c>
      <c r="D108" s="1" t="s">
        <v>246</v>
      </c>
      <c r="E108" s="14">
        <v>104328</v>
      </c>
      <c r="F108" s="14">
        <f>E108+1044</f>
        <v>105372</v>
      </c>
      <c r="G108" s="2">
        <v>25</v>
      </c>
      <c r="H108" s="8" t="s">
        <v>272</v>
      </c>
      <c r="I108" s="11">
        <v>98131</v>
      </c>
      <c r="J108" s="20">
        <f>(G108-12)*1000+I108</f>
        <v>111131</v>
      </c>
      <c r="K108" s="14">
        <f>F108-I108</f>
        <v>7241</v>
      </c>
    </row>
    <row r="109" spans="1:11" ht="15" customHeight="1" x14ac:dyDescent="0.25">
      <c r="A109" s="1" t="s">
        <v>22</v>
      </c>
      <c r="B109" s="1" t="s">
        <v>249</v>
      </c>
      <c r="C109" s="1" t="s">
        <v>3</v>
      </c>
      <c r="D109" s="1" t="s">
        <v>246</v>
      </c>
      <c r="E109" s="14">
        <v>62394</v>
      </c>
      <c r="F109" s="14">
        <f>E109+1044</f>
        <v>63438</v>
      </c>
      <c r="G109" s="2">
        <v>5</v>
      </c>
      <c r="H109" s="8" t="s">
        <v>285</v>
      </c>
      <c r="I109" s="13">
        <v>77819.87</v>
      </c>
      <c r="J109" s="20">
        <f>(G109-12)*1000+I109</f>
        <v>70819.87</v>
      </c>
      <c r="K109" s="14">
        <f>F109-I109</f>
        <v>-14381.869999999995</v>
      </c>
    </row>
    <row r="110" spans="1:11" ht="15" customHeight="1" x14ac:dyDescent="0.25">
      <c r="A110" s="1" t="s">
        <v>32</v>
      </c>
      <c r="B110" s="1" t="s">
        <v>249</v>
      </c>
      <c r="C110" s="1" t="s">
        <v>3</v>
      </c>
      <c r="D110" s="1" t="s">
        <v>246</v>
      </c>
      <c r="E110" s="14">
        <v>64967</v>
      </c>
      <c r="F110" s="14">
        <f>E110+1044</f>
        <v>66011</v>
      </c>
      <c r="G110" s="2">
        <v>8</v>
      </c>
      <c r="H110" s="8" t="s">
        <v>268</v>
      </c>
      <c r="I110" s="10">
        <v>74035</v>
      </c>
      <c r="J110" s="20">
        <f>(G110-12)*1000+I110</f>
        <v>70035</v>
      </c>
      <c r="K110" s="14">
        <f>F110-I110</f>
        <v>-8024</v>
      </c>
    </row>
    <row r="111" spans="1:11" ht="15" customHeight="1" x14ac:dyDescent="0.25">
      <c r="A111" s="1" t="s">
        <v>38</v>
      </c>
      <c r="B111" s="1" t="s">
        <v>249</v>
      </c>
      <c r="C111" s="1" t="s">
        <v>39</v>
      </c>
      <c r="D111" s="1" t="s">
        <v>246</v>
      </c>
      <c r="E111" s="14">
        <v>70039</v>
      </c>
      <c r="F111" s="14">
        <f>E111+1044</f>
        <v>71083</v>
      </c>
      <c r="G111" s="2">
        <v>1</v>
      </c>
      <c r="H111" s="8" t="s">
        <v>260</v>
      </c>
      <c r="I111" s="11">
        <v>95987</v>
      </c>
      <c r="J111" s="20">
        <f>(G111-12)*1000+I111</f>
        <v>84987</v>
      </c>
      <c r="K111" s="14">
        <f>F111-I111</f>
        <v>-24904</v>
      </c>
    </row>
    <row r="112" spans="1:11" ht="15" x14ac:dyDescent="0.25">
      <c r="A112" s="1" t="s">
        <v>43</v>
      </c>
      <c r="B112" s="1" t="s">
        <v>249</v>
      </c>
      <c r="C112" s="1" t="s">
        <v>3</v>
      </c>
      <c r="D112" s="1" t="s">
        <v>246</v>
      </c>
      <c r="E112" s="14">
        <v>73753</v>
      </c>
      <c r="F112" s="14">
        <f>E112+1044</f>
        <v>74797</v>
      </c>
      <c r="G112" s="2">
        <v>20</v>
      </c>
      <c r="H112" s="8" t="s">
        <v>268</v>
      </c>
      <c r="I112" s="10">
        <v>74035</v>
      </c>
      <c r="J112" s="20">
        <f>(G112-12)*1000+I112</f>
        <v>82035</v>
      </c>
      <c r="K112" s="14">
        <f>F112-I112</f>
        <v>762</v>
      </c>
    </row>
    <row r="113" spans="1:11" ht="15" x14ac:dyDescent="0.25">
      <c r="A113" s="1" t="s">
        <v>48</v>
      </c>
      <c r="B113" s="1" t="s">
        <v>249</v>
      </c>
      <c r="C113" s="1" t="s">
        <v>26</v>
      </c>
      <c r="D113" s="1" t="s">
        <v>246</v>
      </c>
      <c r="E113" s="14">
        <v>87864</v>
      </c>
      <c r="F113" s="14">
        <f>E113+1044</f>
        <v>88908</v>
      </c>
      <c r="G113" s="2">
        <v>22</v>
      </c>
      <c r="H113" s="8" t="s">
        <v>257</v>
      </c>
      <c r="I113" s="10">
        <v>98131</v>
      </c>
      <c r="J113" s="20">
        <f>(G113-12)*1000+I113</f>
        <v>108131</v>
      </c>
      <c r="K113" s="14">
        <f>F113-I113</f>
        <v>-9223</v>
      </c>
    </row>
    <row r="114" spans="1:11" ht="15" x14ac:dyDescent="0.25">
      <c r="A114" s="1" t="s">
        <v>51</v>
      </c>
      <c r="B114" s="1" t="s">
        <v>249</v>
      </c>
      <c r="C114" s="1" t="s">
        <v>3</v>
      </c>
      <c r="D114" s="1" t="s">
        <v>246</v>
      </c>
      <c r="E114" s="14">
        <v>56387</v>
      </c>
      <c r="F114" s="14">
        <f>E114+1044</f>
        <v>57431</v>
      </c>
      <c r="G114" s="2">
        <v>2</v>
      </c>
      <c r="H114" s="8" t="s">
        <v>268</v>
      </c>
      <c r="I114" s="10">
        <v>74035</v>
      </c>
      <c r="J114" s="20">
        <f>(G114-12)*1000+I114</f>
        <v>64035</v>
      </c>
      <c r="K114" s="14">
        <f>F114-I114</f>
        <v>-16604</v>
      </c>
    </row>
    <row r="115" spans="1:11" ht="12.75" customHeight="1" x14ac:dyDescent="0.25">
      <c r="A115" s="1" t="s">
        <v>56</v>
      </c>
      <c r="B115" s="1" t="s">
        <v>249</v>
      </c>
      <c r="C115" s="1" t="s">
        <v>50</v>
      </c>
      <c r="D115" s="1" t="s">
        <v>246</v>
      </c>
      <c r="E115" s="14">
        <v>92988</v>
      </c>
      <c r="F115" s="14">
        <f>E115+1044</f>
        <v>94032</v>
      </c>
      <c r="G115" s="2">
        <v>20</v>
      </c>
      <c r="H115" s="8" t="s">
        <v>267</v>
      </c>
      <c r="I115" s="10">
        <v>96671</v>
      </c>
      <c r="J115" s="20">
        <f>(G115-12)*1000+I115</f>
        <v>104671</v>
      </c>
      <c r="K115" s="14">
        <f>F115-I115</f>
        <v>-2639</v>
      </c>
    </row>
    <row r="116" spans="1:11" ht="15" customHeight="1" x14ac:dyDescent="0.25">
      <c r="A116" s="1" t="s">
        <v>57</v>
      </c>
      <c r="B116" s="1" t="s">
        <v>249</v>
      </c>
      <c r="C116" s="1" t="s">
        <v>18</v>
      </c>
      <c r="D116" s="1" t="s">
        <v>246</v>
      </c>
      <c r="E116" s="14">
        <v>76532</v>
      </c>
      <c r="F116" s="14">
        <f>E116+1044</f>
        <v>77576</v>
      </c>
      <c r="G116" s="2">
        <v>13</v>
      </c>
      <c r="H116" s="8" t="s">
        <v>272</v>
      </c>
      <c r="I116" s="11">
        <v>98131</v>
      </c>
      <c r="J116" s="20">
        <f>(G116-12)*1000+I116</f>
        <v>99131</v>
      </c>
      <c r="K116" s="14">
        <f>F116-I116</f>
        <v>-20555</v>
      </c>
    </row>
    <row r="117" spans="1:11" ht="12.75" customHeight="1" x14ac:dyDescent="0.25">
      <c r="A117" s="1" t="s">
        <v>58</v>
      </c>
      <c r="B117" s="1" t="s">
        <v>249</v>
      </c>
      <c r="C117" s="1" t="s">
        <v>3</v>
      </c>
      <c r="D117" s="1" t="s">
        <v>246</v>
      </c>
      <c r="E117" s="14">
        <v>59922</v>
      </c>
      <c r="F117" s="14">
        <f>E117+1044</f>
        <v>60966</v>
      </c>
      <c r="G117" s="2">
        <v>5</v>
      </c>
      <c r="H117" s="8" t="s">
        <v>268</v>
      </c>
      <c r="I117" s="10">
        <v>74035</v>
      </c>
      <c r="J117" s="20">
        <f>(G117-12)*1000+I117</f>
        <v>67035</v>
      </c>
      <c r="K117" s="14">
        <f>F117-I117</f>
        <v>-13069</v>
      </c>
    </row>
    <row r="118" spans="1:11" ht="15" customHeight="1" x14ac:dyDescent="0.25">
      <c r="A118" s="1" t="s">
        <v>62</v>
      </c>
      <c r="B118" s="1" t="s">
        <v>249</v>
      </c>
      <c r="C118" s="1" t="s">
        <v>14</v>
      </c>
      <c r="D118" s="1" t="s">
        <v>246</v>
      </c>
      <c r="E118" s="14">
        <v>63256</v>
      </c>
      <c r="F118" s="14">
        <f>E118+1044</f>
        <v>64300</v>
      </c>
      <c r="G118" s="2">
        <v>4</v>
      </c>
      <c r="H118" s="8">
        <v>40.049999999999997</v>
      </c>
      <c r="I118" s="10">
        <v>75175</v>
      </c>
      <c r="J118" s="20">
        <f>(G118-12)*1000+I118</f>
        <v>67175</v>
      </c>
      <c r="K118" s="14">
        <f>F118-I118</f>
        <v>-10875</v>
      </c>
    </row>
    <row r="119" spans="1:11" ht="15" x14ac:dyDescent="0.25">
      <c r="A119" s="1" t="s">
        <v>63</v>
      </c>
      <c r="B119" s="1" t="s">
        <v>249</v>
      </c>
      <c r="C119" s="1" t="s">
        <v>16</v>
      </c>
      <c r="D119" s="1" t="s">
        <v>246</v>
      </c>
      <c r="E119" s="15">
        <v>68261</v>
      </c>
      <c r="F119" s="14">
        <f>E119+1044</f>
        <v>69305</v>
      </c>
      <c r="G119" s="2">
        <v>3</v>
      </c>
      <c r="H119" s="8">
        <v>14.08</v>
      </c>
      <c r="I119" s="10">
        <v>91366</v>
      </c>
      <c r="J119" s="20">
        <f>(G119-12)*1000+I119</f>
        <v>82366</v>
      </c>
      <c r="K119" s="14">
        <f>F119-I119</f>
        <v>-22061</v>
      </c>
    </row>
    <row r="120" spans="1:11" ht="15" x14ac:dyDescent="0.25">
      <c r="A120" s="1" t="s">
        <v>67</v>
      </c>
      <c r="B120" s="1" t="s">
        <v>249</v>
      </c>
      <c r="C120" s="1" t="s">
        <v>3</v>
      </c>
      <c r="D120" s="1" t="s">
        <v>246</v>
      </c>
      <c r="E120" s="14">
        <v>61266</v>
      </c>
      <c r="F120" s="14">
        <f>E120+1044</f>
        <v>62310</v>
      </c>
      <c r="G120" s="2">
        <v>5</v>
      </c>
      <c r="H120" s="8" t="s">
        <v>268</v>
      </c>
      <c r="I120" s="10">
        <v>74035</v>
      </c>
      <c r="J120" s="20">
        <f>(G120-12)*1000+I120</f>
        <v>67035</v>
      </c>
      <c r="K120" s="14">
        <f>F120-I120</f>
        <v>-11725</v>
      </c>
    </row>
    <row r="121" spans="1:11" ht="15" x14ac:dyDescent="0.25">
      <c r="A121" s="1" t="s">
        <v>72</v>
      </c>
      <c r="B121" s="1" t="s">
        <v>249</v>
      </c>
      <c r="C121" s="1" t="s">
        <v>39</v>
      </c>
      <c r="D121" s="1" t="s">
        <v>246</v>
      </c>
      <c r="E121" s="14">
        <v>88037</v>
      </c>
      <c r="F121" s="14">
        <f>E121+1044</f>
        <v>89081</v>
      </c>
      <c r="G121" s="2">
        <v>14</v>
      </c>
      <c r="H121" s="8" t="s">
        <v>256</v>
      </c>
      <c r="I121" s="10">
        <v>95987</v>
      </c>
      <c r="J121" s="20">
        <f>(G121-12)*1000+I121</f>
        <v>97987</v>
      </c>
      <c r="K121" s="14">
        <f>F121-I121</f>
        <v>-6906</v>
      </c>
    </row>
    <row r="122" spans="1:11" ht="15" x14ac:dyDescent="0.25">
      <c r="A122" s="1" t="s">
        <v>78</v>
      </c>
      <c r="B122" s="1" t="s">
        <v>249</v>
      </c>
      <c r="C122" s="1" t="s">
        <v>14</v>
      </c>
      <c r="D122" s="1" t="s">
        <v>246</v>
      </c>
      <c r="E122" s="14">
        <v>69576</v>
      </c>
      <c r="F122" s="14">
        <f>E122+1044</f>
        <v>70620</v>
      </c>
      <c r="G122" s="2">
        <v>4</v>
      </c>
      <c r="H122" s="8" t="s">
        <v>265</v>
      </c>
      <c r="I122" s="10">
        <v>78961</v>
      </c>
      <c r="J122" s="20">
        <f>(G122-12)*1000+I122</f>
        <v>70961</v>
      </c>
      <c r="K122" s="14">
        <f>F122-I122</f>
        <v>-8341</v>
      </c>
    </row>
    <row r="123" spans="1:11" ht="15" customHeight="1" x14ac:dyDescent="0.25">
      <c r="A123" s="1" t="s">
        <v>82</v>
      </c>
      <c r="B123" s="1" t="s">
        <v>249</v>
      </c>
      <c r="C123" s="1" t="s">
        <v>39</v>
      </c>
      <c r="D123" s="1" t="s">
        <v>246</v>
      </c>
      <c r="E123" s="14">
        <v>73537</v>
      </c>
      <c r="F123" s="14">
        <f>E123+1044</f>
        <v>74581</v>
      </c>
      <c r="G123" s="2">
        <v>1</v>
      </c>
      <c r="H123" s="8" t="s">
        <v>256</v>
      </c>
      <c r="I123" s="10">
        <v>95987</v>
      </c>
      <c r="J123" s="20">
        <f>(G123-12)*1000+I123</f>
        <v>84987</v>
      </c>
      <c r="K123" s="14">
        <f>F123-I123</f>
        <v>-21406</v>
      </c>
    </row>
    <row r="124" spans="1:11" ht="15" customHeight="1" x14ac:dyDescent="0.25">
      <c r="A124" s="1" t="s">
        <v>92</v>
      </c>
      <c r="B124" s="1" t="s">
        <v>249</v>
      </c>
      <c r="C124" s="1" t="s">
        <v>3</v>
      </c>
      <c r="D124" s="1" t="s">
        <v>246</v>
      </c>
      <c r="E124" s="14">
        <v>57797</v>
      </c>
      <c r="F124" s="14">
        <f>E124+1044</f>
        <v>58841</v>
      </c>
      <c r="G124" s="2">
        <v>0</v>
      </c>
      <c r="H124" s="8" t="s">
        <v>268</v>
      </c>
      <c r="I124" s="10">
        <v>74035</v>
      </c>
      <c r="J124" s="20">
        <f>(G124-12)*1000+I124</f>
        <v>62035</v>
      </c>
      <c r="K124" s="14">
        <f>F124-I124</f>
        <v>-15194</v>
      </c>
    </row>
    <row r="125" spans="1:11" ht="15" x14ac:dyDescent="0.25">
      <c r="A125" s="1" t="s">
        <v>94</v>
      </c>
      <c r="B125" s="1" t="s">
        <v>249</v>
      </c>
      <c r="C125" s="1" t="s">
        <v>14</v>
      </c>
      <c r="D125" s="1" t="s">
        <v>246</v>
      </c>
      <c r="E125" s="14">
        <v>76041</v>
      </c>
      <c r="F125" s="14">
        <f>E125+1044</f>
        <v>77085</v>
      </c>
      <c r="G125" s="2">
        <v>8</v>
      </c>
      <c r="H125" s="8" t="s">
        <v>252</v>
      </c>
      <c r="I125" s="10">
        <v>75175</v>
      </c>
      <c r="J125" s="20">
        <f>(G125-12)*1000+I125</f>
        <v>71175</v>
      </c>
      <c r="K125" s="14">
        <f>F125-I125</f>
        <v>1910</v>
      </c>
    </row>
    <row r="126" spans="1:11" ht="15" x14ac:dyDescent="0.25">
      <c r="A126" s="1" t="s">
        <v>106</v>
      </c>
      <c r="B126" s="1" t="s">
        <v>249</v>
      </c>
      <c r="C126" s="1" t="s">
        <v>3</v>
      </c>
      <c r="D126" s="1" t="s">
        <v>246</v>
      </c>
      <c r="E126" s="14">
        <v>57084</v>
      </c>
      <c r="F126" s="14">
        <f>E126+1044</f>
        <v>58128</v>
      </c>
      <c r="G126" s="2">
        <v>2</v>
      </c>
      <c r="H126" s="8" t="s">
        <v>268</v>
      </c>
      <c r="I126" s="10">
        <v>74035</v>
      </c>
      <c r="J126" s="20">
        <f>(G126-12)*1000+I126</f>
        <v>64035</v>
      </c>
      <c r="K126" s="14">
        <f>F126-I126</f>
        <v>-15907</v>
      </c>
    </row>
    <row r="127" spans="1:11" ht="15" x14ac:dyDescent="0.25">
      <c r="A127" s="1" t="s">
        <v>107</v>
      </c>
      <c r="B127" s="1" t="s">
        <v>249</v>
      </c>
      <c r="C127" s="1" t="s">
        <v>26</v>
      </c>
      <c r="D127" s="1" t="s">
        <v>246</v>
      </c>
      <c r="E127" s="14">
        <v>73941</v>
      </c>
      <c r="F127" s="14">
        <f>E127+1044</f>
        <v>74985</v>
      </c>
      <c r="G127" s="2">
        <v>0</v>
      </c>
      <c r="H127" s="8" t="s">
        <v>257</v>
      </c>
      <c r="I127" s="10">
        <v>98131</v>
      </c>
      <c r="J127" s="20">
        <f>(G127-12)*1000+I127</f>
        <v>86131</v>
      </c>
      <c r="K127" s="14">
        <f>F127-I127</f>
        <v>-23146</v>
      </c>
    </row>
    <row r="128" spans="1:11" ht="15" x14ac:dyDescent="0.25">
      <c r="A128" s="1" t="s">
        <v>108</v>
      </c>
      <c r="B128" s="1" t="s">
        <v>249</v>
      </c>
      <c r="C128" s="1" t="s">
        <v>3</v>
      </c>
      <c r="D128" s="1" t="s">
        <v>246</v>
      </c>
      <c r="E128" s="14">
        <v>73081</v>
      </c>
      <c r="F128" s="14">
        <f>E128+1044</f>
        <v>74125</v>
      </c>
      <c r="G128" s="2">
        <v>19</v>
      </c>
      <c r="H128" s="8" t="s">
        <v>268</v>
      </c>
      <c r="I128" s="10">
        <v>74035</v>
      </c>
      <c r="J128" s="20">
        <f>(G128-12)*1000+I128</f>
        <v>81035</v>
      </c>
      <c r="K128" s="14">
        <f>F128-I128</f>
        <v>90</v>
      </c>
    </row>
    <row r="129" spans="1:11" ht="15" x14ac:dyDescent="0.25">
      <c r="A129" s="1" t="s">
        <v>109</v>
      </c>
      <c r="B129" s="1" t="s">
        <v>249</v>
      </c>
      <c r="C129" s="1" t="s">
        <v>18</v>
      </c>
      <c r="D129" s="1" t="s">
        <v>246</v>
      </c>
      <c r="E129" s="14">
        <v>73810</v>
      </c>
      <c r="F129" s="14">
        <f>E129+1044</f>
        <v>74854</v>
      </c>
      <c r="G129" s="2">
        <v>2</v>
      </c>
      <c r="H129" s="8" t="s">
        <v>272</v>
      </c>
      <c r="I129" s="11">
        <v>98131</v>
      </c>
      <c r="J129" s="20">
        <f>(G129-12)*1000+I129</f>
        <v>88131</v>
      </c>
      <c r="K129" s="14">
        <f>F129-I129</f>
        <v>-23277</v>
      </c>
    </row>
    <row r="130" spans="1:11" ht="15" customHeight="1" x14ac:dyDescent="0.25">
      <c r="A130" s="1" t="s">
        <v>121</v>
      </c>
      <c r="B130" s="1" t="s">
        <v>249</v>
      </c>
      <c r="C130" s="1" t="s">
        <v>26</v>
      </c>
      <c r="D130" s="1" t="s">
        <v>246</v>
      </c>
      <c r="E130" s="14">
        <v>74921</v>
      </c>
      <c r="F130" s="14">
        <f>E130+1044</f>
        <v>75965</v>
      </c>
      <c r="G130" s="2">
        <v>7</v>
      </c>
      <c r="H130" s="8" t="s">
        <v>257</v>
      </c>
      <c r="I130" s="10">
        <v>98131</v>
      </c>
      <c r="J130" s="20">
        <f>(G130-12)*1000+I130</f>
        <v>93131</v>
      </c>
      <c r="K130" s="14">
        <f>F130-I130</f>
        <v>-22166</v>
      </c>
    </row>
    <row r="131" spans="1:11" ht="15" x14ac:dyDescent="0.25">
      <c r="A131" s="1" t="s">
        <v>129</v>
      </c>
      <c r="B131" s="1" t="s">
        <v>249</v>
      </c>
      <c r="C131" s="1" t="s">
        <v>14</v>
      </c>
      <c r="D131" s="1" t="s">
        <v>246</v>
      </c>
      <c r="E131" s="14">
        <v>57197</v>
      </c>
      <c r="F131" s="14">
        <f>E131+1044</f>
        <v>58241</v>
      </c>
      <c r="G131" s="2">
        <v>2</v>
      </c>
      <c r="H131" s="8" t="s">
        <v>252</v>
      </c>
      <c r="I131" s="10">
        <v>75175</v>
      </c>
      <c r="J131" s="20">
        <f>(G131-12)*1000+I131</f>
        <v>65175</v>
      </c>
      <c r="K131" s="14">
        <f>F131-I131</f>
        <v>-16934</v>
      </c>
    </row>
    <row r="132" spans="1:11" ht="15" x14ac:dyDescent="0.25">
      <c r="A132" s="1" t="s">
        <v>130</v>
      </c>
      <c r="B132" s="1" t="s">
        <v>249</v>
      </c>
      <c r="C132" s="1" t="s">
        <v>14</v>
      </c>
      <c r="D132" s="1" t="s">
        <v>246</v>
      </c>
      <c r="E132" s="14">
        <v>70839</v>
      </c>
      <c r="F132" s="14">
        <f>E132+1044</f>
        <v>71883</v>
      </c>
      <c r="G132" s="2">
        <v>1</v>
      </c>
      <c r="H132" s="8" t="s">
        <v>265</v>
      </c>
      <c r="I132" s="10">
        <v>78961</v>
      </c>
      <c r="J132" s="20">
        <f>(G132-12)*1000+I132</f>
        <v>67961</v>
      </c>
      <c r="K132" s="14">
        <f>F132-I132</f>
        <v>-7078</v>
      </c>
    </row>
    <row r="133" spans="1:11" ht="15" x14ac:dyDescent="0.25">
      <c r="A133" s="1" t="s">
        <v>131</v>
      </c>
      <c r="B133" s="1" t="s">
        <v>249</v>
      </c>
      <c r="C133" s="1" t="s">
        <v>39</v>
      </c>
      <c r="D133" s="1" t="s">
        <v>246</v>
      </c>
      <c r="E133" s="14">
        <v>80579</v>
      </c>
      <c r="F133" s="14">
        <f>E133+1044</f>
        <v>81623</v>
      </c>
      <c r="G133" s="2">
        <v>11</v>
      </c>
      <c r="H133" s="8">
        <v>14.1</v>
      </c>
      <c r="I133" s="10">
        <v>95987</v>
      </c>
      <c r="J133" s="20">
        <f>(G133-12)*1000+I133</f>
        <v>94987</v>
      </c>
      <c r="K133" s="14">
        <f>F133-I133</f>
        <v>-14364</v>
      </c>
    </row>
    <row r="134" spans="1:11" ht="15" x14ac:dyDescent="0.25">
      <c r="A134" s="1" t="s">
        <v>133</v>
      </c>
      <c r="B134" s="1" t="s">
        <v>249</v>
      </c>
      <c r="C134" s="1" t="s">
        <v>26</v>
      </c>
      <c r="D134" s="1" t="s">
        <v>246</v>
      </c>
      <c r="E134" s="14">
        <v>97886</v>
      </c>
      <c r="F134" s="14">
        <f>E134+1044</f>
        <v>98930</v>
      </c>
      <c r="G134" s="2">
        <v>20</v>
      </c>
      <c r="H134" s="8" t="s">
        <v>257</v>
      </c>
      <c r="I134" s="10">
        <v>98131</v>
      </c>
      <c r="J134" s="20">
        <f>(G134-12)*1000+I134</f>
        <v>106131</v>
      </c>
      <c r="K134" s="14">
        <f>F134-I134</f>
        <v>799</v>
      </c>
    </row>
    <row r="135" spans="1:11" ht="15" customHeight="1" x14ac:dyDescent="0.25">
      <c r="A135" s="1" t="s">
        <v>134</v>
      </c>
      <c r="B135" s="1" t="s">
        <v>249</v>
      </c>
      <c r="C135" s="1" t="s">
        <v>26</v>
      </c>
      <c r="D135" s="1" t="s">
        <v>246</v>
      </c>
      <c r="E135" s="14">
        <v>82093</v>
      </c>
      <c r="F135" s="14">
        <f>E135+1044</f>
        <v>83137</v>
      </c>
      <c r="G135" s="2">
        <v>25</v>
      </c>
      <c r="H135" s="8" t="s">
        <v>257</v>
      </c>
      <c r="I135" s="10">
        <v>98131</v>
      </c>
      <c r="J135" s="20">
        <f>(G135-12)*1000+I135</f>
        <v>111131</v>
      </c>
      <c r="K135" s="14">
        <f>F135-I135</f>
        <v>-14994</v>
      </c>
    </row>
    <row r="136" spans="1:11" ht="15" customHeight="1" x14ac:dyDescent="0.25">
      <c r="A136" s="1" t="s">
        <v>135</v>
      </c>
      <c r="B136" s="1" t="s">
        <v>249</v>
      </c>
      <c r="C136" s="1" t="s">
        <v>11</v>
      </c>
      <c r="D136" s="1" t="s">
        <v>246</v>
      </c>
      <c r="E136" s="14">
        <v>81554</v>
      </c>
      <c r="F136" s="14">
        <f>E136+1044</f>
        <v>82598</v>
      </c>
      <c r="G136" s="2">
        <v>15</v>
      </c>
      <c r="H136" s="8" t="s">
        <v>258</v>
      </c>
      <c r="I136" s="10">
        <v>96928</v>
      </c>
      <c r="J136" s="20">
        <f>(G136-12)*1000+I136</f>
        <v>99928</v>
      </c>
      <c r="K136" s="14">
        <f>F136-I136</f>
        <v>-14330</v>
      </c>
    </row>
    <row r="137" spans="1:11" ht="12.75" customHeight="1" x14ac:dyDescent="0.25">
      <c r="A137" s="1" t="s">
        <v>138</v>
      </c>
      <c r="B137" s="1" t="s">
        <v>249</v>
      </c>
      <c r="C137" s="1" t="s">
        <v>3</v>
      </c>
      <c r="D137" s="1" t="s">
        <v>246</v>
      </c>
      <c r="E137" s="14">
        <v>59534</v>
      </c>
      <c r="F137" s="14">
        <f>E137+1044</f>
        <v>60578</v>
      </c>
      <c r="G137" s="2">
        <v>7</v>
      </c>
      <c r="H137" s="8">
        <v>27.01</v>
      </c>
      <c r="I137" s="10">
        <v>74035</v>
      </c>
      <c r="J137" s="20">
        <f>(G137-12)*1000+I137</f>
        <v>69035</v>
      </c>
      <c r="K137" s="14">
        <f>F137-I137</f>
        <v>-13457</v>
      </c>
    </row>
    <row r="138" spans="1:11" ht="15" customHeight="1" x14ac:dyDescent="0.25">
      <c r="A138" s="1" t="s">
        <v>139</v>
      </c>
      <c r="B138" s="1" t="s">
        <v>249</v>
      </c>
      <c r="C138" s="1" t="s">
        <v>14</v>
      </c>
      <c r="D138" s="1" t="s">
        <v>246</v>
      </c>
      <c r="E138" s="14">
        <v>55667</v>
      </c>
      <c r="F138" s="14">
        <f>E138+1044</f>
        <v>56711</v>
      </c>
      <c r="G138" s="2">
        <v>1</v>
      </c>
      <c r="H138" s="8" t="s">
        <v>252</v>
      </c>
      <c r="I138" s="10">
        <v>75175</v>
      </c>
      <c r="J138" s="20">
        <f>(G138-12)*1000+I138</f>
        <v>64175</v>
      </c>
      <c r="K138" s="14">
        <f>F138-I138</f>
        <v>-18464</v>
      </c>
    </row>
    <row r="139" spans="1:11" ht="15" x14ac:dyDescent="0.25">
      <c r="A139" s="1" t="s">
        <v>142</v>
      </c>
      <c r="B139" s="1" t="s">
        <v>249</v>
      </c>
      <c r="C139" s="1" t="s">
        <v>16</v>
      </c>
      <c r="D139" s="1" t="s">
        <v>246</v>
      </c>
      <c r="E139" s="14">
        <v>76824</v>
      </c>
      <c r="F139" s="14">
        <f>E139+1044</f>
        <v>77868</v>
      </c>
      <c r="G139" s="2">
        <v>3</v>
      </c>
      <c r="H139" s="8" t="s">
        <v>264</v>
      </c>
      <c r="I139" s="10">
        <v>91366</v>
      </c>
      <c r="J139" s="20">
        <f>(G139-12)*1000+I139</f>
        <v>82366</v>
      </c>
      <c r="K139" s="14">
        <f>F139-I139</f>
        <v>-13498</v>
      </c>
    </row>
    <row r="140" spans="1:11" ht="12.75" customHeight="1" x14ac:dyDescent="0.25">
      <c r="A140" s="1" t="s">
        <v>145</v>
      </c>
      <c r="B140" s="1" t="s">
        <v>249</v>
      </c>
      <c r="C140" s="1" t="s">
        <v>26</v>
      </c>
      <c r="D140" s="1" t="s">
        <v>246</v>
      </c>
      <c r="E140" s="14">
        <v>72549</v>
      </c>
      <c r="F140" s="14">
        <f>E140+1044</f>
        <v>73593</v>
      </c>
      <c r="G140" s="2">
        <v>5</v>
      </c>
      <c r="H140" s="8" t="s">
        <v>257</v>
      </c>
      <c r="I140" s="10">
        <v>98131</v>
      </c>
      <c r="J140" s="20">
        <f>(G140-12)*1000+I140</f>
        <v>91131</v>
      </c>
      <c r="K140" s="14">
        <f>F140-I140</f>
        <v>-24538</v>
      </c>
    </row>
    <row r="141" spans="1:11" ht="15" customHeight="1" x14ac:dyDescent="0.25">
      <c r="A141" s="1" t="s">
        <v>148</v>
      </c>
      <c r="B141" s="1" t="s">
        <v>249</v>
      </c>
      <c r="C141" s="1" t="s">
        <v>39</v>
      </c>
      <c r="D141" s="1" t="s">
        <v>246</v>
      </c>
      <c r="E141" s="14">
        <v>93566</v>
      </c>
      <c r="F141" s="14">
        <f>E141+1044</f>
        <v>94610</v>
      </c>
      <c r="G141" s="2">
        <v>17</v>
      </c>
      <c r="H141" s="8" t="s">
        <v>256</v>
      </c>
      <c r="I141" s="10">
        <v>95987</v>
      </c>
      <c r="J141" s="20">
        <f>(G141-12)*1000+I141</f>
        <v>100987</v>
      </c>
      <c r="K141" s="14">
        <f>F141-I141</f>
        <v>-1377</v>
      </c>
    </row>
    <row r="142" spans="1:11" ht="15" x14ac:dyDescent="0.25">
      <c r="A142" s="1" t="s">
        <v>159</v>
      </c>
      <c r="B142" s="1" t="s">
        <v>249</v>
      </c>
      <c r="C142" s="1" t="s">
        <v>16</v>
      </c>
      <c r="D142" s="1" t="s">
        <v>246</v>
      </c>
      <c r="E142" s="14">
        <v>77359</v>
      </c>
      <c r="F142" s="14">
        <f>E142+1044</f>
        <v>78403</v>
      </c>
      <c r="G142" s="2">
        <v>11</v>
      </c>
      <c r="H142" s="8" t="s">
        <v>264</v>
      </c>
      <c r="I142" s="10">
        <v>91366</v>
      </c>
      <c r="J142" s="20">
        <f>(G142-12)*1000+I142</f>
        <v>90366</v>
      </c>
      <c r="K142" s="14">
        <f>F142-I142</f>
        <v>-12963</v>
      </c>
    </row>
    <row r="143" spans="1:11" ht="15" x14ac:dyDescent="0.25">
      <c r="A143" s="1" t="s">
        <v>160</v>
      </c>
      <c r="B143" s="1" t="s">
        <v>249</v>
      </c>
      <c r="C143" s="1" t="s">
        <v>16</v>
      </c>
      <c r="D143" s="1" t="s">
        <v>246</v>
      </c>
      <c r="E143" s="14">
        <v>70643</v>
      </c>
      <c r="F143" s="14">
        <f>E143+1044</f>
        <v>71687</v>
      </c>
      <c r="G143" s="2">
        <v>5</v>
      </c>
      <c r="H143" s="8" t="s">
        <v>282</v>
      </c>
      <c r="I143" s="11">
        <v>91366</v>
      </c>
      <c r="J143" s="20">
        <f>(G143-12)*1000+I143</f>
        <v>84366</v>
      </c>
      <c r="K143" s="14">
        <f>F143-I143</f>
        <v>-19679</v>
      </c>
    </row>
    <row r="144" spans="1:11" ht="15" customHeight="1" x14ac:dyDescent="0.25">
      <c r="A144" s="1" t="s">
        <v>164</v>
      </c>
      <c r="B144" s="1" t="s">
        <v>249</v>
      </c>
      <c r="C144" s="1" t="s">
        <v>16</v>
      </c>
      <c r="D144" s="1" t="s">
        <v>246</v>
      </c>
      <c r="E144" s="14">
        <v>71226</v>
      </c>
      <c r="F144" s="14">
        <f>E144+1044</f>
        <v>72270</v>
      </c>
      <c r="G144" s="2">
        <v>6</v>
      </c>
      <c r="H144" s="8" t="s">
        <v>282</v>
      </c>
      <c r="I144" s="11">
        <v>91366</v>
      </c>
      <c r="J144" s="20">
        <f>(G144-12)*1000+I144</f>
        <v>85366</v>
      </c>
      <c r="K144" s="14">
        <f>F144-I144</f>
        <v>-19096</v>
      </c>
    </row>
    <row r="145" spans="1:11" ht="15" customHeight="1" x14ac:dyDescent="0.25">
      <c r="A145" s="1" t="s">
        <v>166</v>
      </c>
      <c r="B145" s="1" t="s">
        <v>249</v>
      </c>
      <c r="C145" s="1" t="s">
        <v>26</v>
      </c>
      <c r="D145" s="1" t="s">
        <v>246</v>
      </c>
      <c r="E145" s="14">
        <v>80732</v>
      </c>
      <c r="F145" s="14">
        <f>E145+1044</f>
        <v>81776</v>
      </c>
      <c r="G145" s="2">
        <v>18</v>
      </c>
      <c r="H145" s="8" t="s">
        <v>257</v>
      </c>
      <c r="I145" s="10">
        <v>98131</v>
      </c>
      <c r="J145" s="20">
        <f>(G145-12)*1000+I145</f>
        <v>104131</v>
      </c>
      <c r="K145" s="14">
        <f>F145-I145</f>
        <v>-16355</v>
      </c>
    </row>
    <row r="146" spans="1:11" ht="12.75" customHeight="1" x14ac:dyDescent="0.25">
      <c r="A146" s="1" t="s">
        <v>171</v>
      </c>
      <c r="B146" s="1" t="s">
        <v>249</v>
      </c>
      <c r="C146" s="1" t="s">
        <v>16</v>
      </c>
      <c r="D146" s="1" t="s">
        <v>246</v>
      </c>
      <c r="E146" s="14">
        <v>80945</v>
      </c>
      <c r="F146" s="14">
        <f>E146+1044</f>
        <v>81989</v>
      </c>
      <c r="G146" s="2">
        <v>13</v>
      </c>
      <c r="H146" s="8" t="s">
        <v>264</v>
      </c>
      <c r="I146" s="10">
        <v>91366</v>
      </c>
      <c r="J146" s="20">
        <f>(G146-12)*1000+I146</f>
        <v>92366</v>
      </c>
      <c r="K146" s="14">
        <f>F146-I146</f>
        <v>-9377</v>
      </c>
    </row>
    <row r="147" spans="1:11" ht="15" customHeight="1" x14ac:dyDescent="0.25">
      <c r="A147" s="1" t="s">
        <v>175</v>
      </c>
      <c r="B147" s="1" t="s">
        <v>249</v>
      </c>
      <c r="C147" s="1" t="s">
        <v>16</v>
      </c>
      <c r="D147" s="1" t="s">
        <v>246</v>
      </c>
      <c r="E147" s="7"/>
      <c r="F147" s="14"/>
      <c r="G147" s="2">
        <v>1</v>
      </c>
      <c r="H147" s="8" t="s">
        <v>264</v>
      </c>
      <c r="I147" s="10">
        <v>91366</v>
      </c>
      <c r="J147" s="20">
        <f>(G147-12)*1000+I147</f>
        <v>80366</v>
      </c>
      <c r="K147" s="14"/>
    </row>
    <row r="148" spans="1:11" ht="15" x14ac:dyDescent="0.25">
      <c r="A148" s="1" t="s">
        <v>176</v>
      </c>
      <c r="B148" s="1" t="s">
        <v>249</v>
      </c>
      <c r="C148" s="1" t="s">
        <v>26</v>
      </c>
      <c r="D148" s="1" t="s">
        <v>246</v>
      </c>
      <c r="E148" s="14">
        <v>88368</v>
      </c>
      <c r="F148" s="14">
        <f>E148+1044</f>
        <v>89412</v>
      </c>
      <c r="G148" s="2">
        <v>24</v>
      </c>
      <c r="H148" s="8" t="s">
        <v>257</v>
      </c>
      <c r="I148" s="10">
        <v>98131</v>
      </c>
      <c r="J148" s="20">
        <f>(G148-12)*1000+I148</f>
        <v>110131</v>
      </c>
      <c r="K148" s="14">
        <f>F148-I148</f>
        <v>-8719</v>
      </c>
    </row>
    <row r="149" spans="1:11" ht="15" customHeight="1" x14ac:dyDescent="0.25">
      <c r="A149" s="1" t="s">
        <v>179</v>
      </c>
      <c r="B149" s="1" t="s">
        <v>249</v>
      </c>
      <c r="C149" s="1" t="s">
        <v>39</v>
      </c>
      <c r="D149" s="1" t="s">
        <v>246</v>
      </c>
      <c r="E149" s="14">
        <v>74798</v>
      </c>
      <c r="F149" s="14">
        <f>E149+1044</f>
        <v>75842</v>
      </c>
      <c r="G149" s="2">
        <v>1</v>
      </c>
      <c r="H149" s="8" t="s">
        <v>256</v>
      </c>
      <c r="I149" s="10">
        <v>95987</v>
      </c>
      <c r="J149" s="20">
        <f>(G149-12)*1000+I149</f>
        <v>84987</v>
      </c>
      <c r="K149" s="14">
        <f>F149-I149</f>
        <v>-20145</v>
      </c>
    </row>
    <row r="150" spans="1:11" ht="15" x14ac:dyDescent="0.25">
      <c r="A150" s="1" t="s">
        <v>181</v>
      </c>
      <c r="B150" s="1" t="s">
        <v>249</v>
      </c>
      <c r="C150" s="1" t="s">
        <v>50</v>
      </c>
      <c r="D150" s="1" t="s">
        <v>246</v>
      </c>
      <c r="E150" s="14">
        <v>75429</v>
      </c>
      <c r="F150" s="14">
        <f>E150+1044</f>
        <v>76473</v>
      </c>
      <c r="G150" s="2">
        <v>10</v>
      </c>
      <c r="H150" s="8" t="s">
        <v>267</v>
      </c>
      <c r="I150" s="10">
        <v>96671</v>
      </c>
      <c r="J150" s="20">
        <f>(G150-12)*1000+I150</f>
        <v>94671</v>
      </c>
      <c r="K150" s="14">
        <f>F150-I150</f>
        <v>-20198</v>
      </c>
    </row>
    <row r="151" spans="1:11" ht="15" customHeight="1" x14ac:dyDescent="0.25">
      <c r="A151" s="1" t="s">
        <v>182</v>
      </c>
      <c r="B151" s="1" t="s">
        <v>249</v>
      </c>
      <c r="C151" s="1" t="s">
        <v>26</v>
      </c>
      <c r="D151" s="1" t="s">
        <v>246</v>
      </c>
      <c r="E151" s="14">
        <v>76685</v>
      </c>
      <c r="F151" s="14">
        <f>E151+1044</f>
        <v>77729</v>
      </c>
      <c r="G151" s="2">
        <v>4</v>
      </c>
      <c r="H151" s="8" t="s">
        <v>257</v>
      </c>
      <c r="I151" s="10">
        <v>98131</v>
      </c>
      <c r="J151" s="20">
        <f>(G151-12)*1000+I151</f>
        <v>90131</v>
      </c>
      <c r="K151" s="14">
        <f>F151-I151</f>
        <v>-20402</v>
      </c>
    </row>
    <row r="152" spans="1:11" ht="15" customHeight="1" x14ac:dyDescent="0.25">
      <c r="A152" s="1" t="s">
        <v>183</v>
      </c>
      <c r="B152" s="1" t="s">
        <v>249</v>
      </c>
      <c r="C152" s="1" t="s">
        <v>16</v>
      </c>
      <c r="D152" s="1" t="s">
        <v>246</v>
      </c>
      <c r="E152" s="14">
        <v>69077</v>
      </c>
      <c r="F152" s="14">
        <f>E152+1044</f>
        <v>70121</v>
      </c>
      <c r="G152" s="2">
        <v>5</v>
      </c>
      <c r="H152" s="8" t="s">
        <v>264</v>
      </c>
      <c r="I152" s="10">
        <v>91366</v>
      </c>
      <c r="J152" s="20">
        <f>(G152-12)*1000+I152</f>
        <v>84366</v>
      </c>
      <c r="K152" s="14">
        <f>F152-I152</f>
        <v>-21245</v>
      </c>
    </row>
    <row r="153" spans="1:11" ht="12.75" customHeight="1" x14ac:dyDescent="0.25">
      <c r="A153" s="1" t="s">
        <v>187</v>
      </c>
      <c r="B153" s="1" t="s">
        <v>249</v>
      </c>
      <c r="C153" s="1" t="s">
        <v>39</v>
      </c>
      <c r="D153" s="1" t="s">
        <v>246</v>
      </c>
      <c r="E153" s="14">
        <v>77198</v>
      </c>
      <c r="F153" s="14">
        <f>E153+1044</f>
        <v>78242</v>
      </c>
      <c r="G153" s="2">
        <v>1</v>
      </c>
      <c r="H153" s="8" t="s">
        <v>256</v>
      </c>
      <c r="I153" s="10">
        <v>95987</v>
      </c>
      <c r="J153" s="20">
        <f>(G153-12)*1000+I153</f>
        <v>84987</v>
      </c>
      <c r="K153" s="14">
        <f>F153-I153</f>
        <v>-17745</v>
      </c>
    </row>
    <row r="154" spans="1:11" ht="15" x14ac:dyDescent="0.25">
      <c r="A154" s="1" t="s">
        <v>189</v>
      </c>
      <c r="B154" s="1" t="s">
        <v>249</v>
      </c>
      <c r="C154" s="1" t="s">
        <v>39</v>
      </c>
      <c r="D154" s="1" t="s">
        <v>246</v>
      </c>
      <c r="E154" s="14">
        <v>89981</v>
      </c>
      <c r="F154" s="14">
        <f>E154+1044</f>
        <v>91025</v>
      </c>
      <c r="G154" s="2">
        <v>21</v>
      </c>
      <c r="H154" s="8" t="s">
        <v>256</v>
      </c>
      <c r="I154" s="10">
        <v>95987</v>
      </c>
      <c r="J154" s="20">
        <f>(G154-12)*1000+I154</f>
        <v>104987</v>
      </c>
      <c r="K154" s="14">
        <f>F154-I154</f>
        <v>-4962</v>
      </c>
    </row>
    <row r="155" spans="1:11" ht="15" customHeight="1" x14ac:dyDescent="0.25">
      <c r="A155" s="1" t="s">
        <v>201</v>
      </c>
      <c r="B155" s="1" t="s">
        <v>249</v>
      </c>
      <c r="C155" s="1" t="s">
        <v>14</v>
      </c>
      <c r="D155" s="1" t="s">
        <v>246</v>
      </c>
      <c r="E155" s="14">
        <v>60341</v>
      </c>
      <c r="F155" s="14">
        <f>E155+1044</f>
        <v>61385</v>
      </c>
      <c r="G155" s="2">
        <v>5</v>
      </c>
      <c r="H155" s="8" t="s">
        <v>252</v>
      </c>
      <c r="I155" s="10">
        <v>75175</v>
      </c>
      <c r="J155" s="20">
        <f>(G155-12)*1000+I155</f>
        <v>68175</v>
      </c>
      <c r="K155" s="14">
        <f>F155-I155</f>
        <v>-13790</v>
      </c>
    </row>
    <row r="156" spans="1:11" ht="15" customHeight="1" x14ac:dyDescent="0.25">
      <c r="A156" s="1" t="s">
        <v>203</v>
      </c>
      <c r="B156" s="1" t="s">
        <v>249</v>
      </c>
      <c r="C156" s="1" t="s">
        <v>14</v>
      </c>
      <c r="D156" s="1" t="s">
        <v>246</v>
      </c>
      <c r="E156" s="14">
        <v>69842</v>
      </c>
      <c r="F156" s="14">
        <f>E156+1044</f>
        <v>70886</v>
      </c>
      <c r="G156" s="2">
        <v>6</v>
      </c>
      <c r="H156" s="8" t="s">
        <v>265</v>
      </c>
      <c r="I156" s="10">
        <v>78961</v>
      </c>
      <c r="J156" s="20">
        <f>(G156-12)*1000+I156</f>
        <v>72961</v>
      </c>
      <c r="K156" s="14">
        <f>F156-I156</f>
        <v>-8075</v>
      </c>
    </row>
    <row r="157" spans="1:11" ht="15" customHeight="1" x14ac:dyDescent="0.25">
      <c r="A157" s="1" t="s">
        <v>215</v>
      </c>
      <c r="B157" s="1" t="s">
        <v>249</v>
      </c>
      <c r="C157" s="1" t="s">
        <v>3</v>
      </c>
      <c r="D157" s="1" t="s">
        <v>246</v>
      </c>
      <c r="E157" s="14">
        <v>61266</v>
      </c>
      <c r="F157" s="14">
        <f>E157+1044</f>
        <v>62310</v>
      </c>
      <c r="G157" s="2">
        <v>5</v>
      </c>
      <c r="H157" s="8" t="s">
        <v>268</v>
      </c>
      <c r="I157" s="10">
        <v>74035</v>
      </c>
      <c r="J157" s="20">
        <f>(G157-12)*1000+I157</f>
        <v>67035</v>
      </c>
      <c r="K157" s="14">
        <f>F157-I157</f>
        <v>-11725</v>
      </c>
    </row>
    <row r="158" spans="1:11" ht="15" x14ac:dyDescent="0.25">
      <c r="A158" s="1" t="s">
        <v>232</v>
      </c>
      <c r="B158" s="1" t="s">
        <v>249</v>
      </c>
      <c r="C158" s="1" t="s">
        <v>3</v>
      </c>
      <c r="D158" s="1" t="s">
        <v>246</v>
      </c>
      <c r="E158" s="14">
        <v>63316</v>
      </c>
      <c r="F158" s="14">
        <f>E158+1044</f>
        <v>64360</v>
      </c>
      <c r="G158" s="2">
        <v>9</v>
      </c>
      <c r="H158" s="8" t="s">
        <v>268</v>
      </c>
      <c r="I158" s="10">
        <v>74035</v>
      </c>
      <c r="J158" s="20">
        <f>(G158-12)*1000+I158</f>
        <v>71035</v>
      </c>
      <c r="K158" s="14">
        <f>F158-I158</f>
        <v>-9675</v>
      </c>
    </row>
    <row r="159" spans="1:11" ht="15" x14ac:dyDescent="0.25">
      <c r="A159" s="1" t="s">
        <v>238</v>
      </c>
      <c r="B159" s="1" t="s">
        <v>249</v>
      </c>
      <c r="C159" s="1" t="s">
        <v>50</v>
      </c>
      <c r="D159" s="1" t="s">
        <v>246</v>
      </c>
      <c r="E159" s="14">
        <v>76097</v>
      </c>
      <c r="F159" s="14">
        <f>E159+1044</f>
        <v>77141</v>
      </c>
      <c r="G159" s="2">
        <v>3</v>
      </c>
      <c r="H159" s="8" t="s">
        <v>267</v>
      </c>
      <c r="I159" s="10">
        <v>96671</v>
      </c>
      <c r="J159" s="20">
        <f>(G159-12)*1000+I159</f>
        <v>87671</v>
      </c>
      <c r="K159" s="14">
        <f>F159-I159</f>
        <v>-19530</v>
      </c>
    </row>
    <row r="160" spans="1:11" ht="15" x14ac:dyDescent="0.25">
      <c r="A160" s="1" t="s">
        <v>239</v>
      </c>
      <c r="B160" s="1" t="s">
        <v>249</v>
      </c>
      <c r="C160" s="1" t="s">
        <v>14</v>
      </c>
      <c r="D160" s="1" t="s">
        <v>246</v>
      </c>
      <c r="E160" s="14">
        <v>69495</v>
      </c>
      <c r="F160" s="14">
        <f>E160+1044</f>
        <v>70539</v>
      </c>
      <c r="G160" s="2">
        <v>15</v>
      </c>
      <c r="H160" s="8" t="s">
        <v>265</v>
      </c>
      <c r="I160" s="10">
        <v>78961</v>
      </c>
      <c r="J160" s="20">
        <f>(G160-12)*1000+I160</f>
        <v>81961</v>
      </c>
      <c r="K160" s="14">
        <f>F160-I160</f>
        <v>-8422</v>
      </c>
    </row>
    <row r="161" spans="1:11" ht="15" customHeight="1" x14ac:dyDescent="0.25">
      <c r="A161" s="1" t="s">
        <v>242</v>
      </c>
      <c r="B161" s="1" t="s">
        <v>249</v>
      </c>
      <c r="C161" s="1" t="s">
        <v>14</v>
      </c>
      <c r="D161" s="1" t="s">
        <v>246</v>
      </c>
      <c r="E161" s="14">
        <v>60006</v>
      </c>
      <c r="F161" s="14">
        <f>E161+1044</f>
        <v>61050</v>
      </c>
      <c r="G161" s="2">
        <v>4</v>
      </c>
      <c r="H161" s="8">
        <v>40.049999999999997</v>
      </c>
      <c r="I161" s="10">
        <v>75175</v>
      </c>
      <c r="J161" s="20">
        <f>(G161-12)*1000+I161</f>
        <v>67175</v>
      </c>
      <c r="K161" s="14">
        <f>F161-I161</f>
        <v>-14125</v>
      </c>
    </row>
    <row r="162" spans="1:11" ht="15" x14ac:dyDescent="0.25">
      <c r="A162" s="1" t="s">
        <v>42</v>
      </c>
      <c r="B162" s="1" t="s">
        <v>250</v>
      </c>
      <c r="C162" s="1" t="s">
        <v>20</v>
      </c>
      <c r="D162" s="1" t="s">
        <v>248</v>
      </c>
      <c r="E162" s="14">
        <v>50500</v>
      </c>
      <c r="F162" s="14">
        <f>E162</f>
        <v>50500</v>
      </c>
      <c r="G162" s="2">
        <v>1</v>
      </c>
      <c r="H162" s="8">
        <v>43.01</v>
      </c>
      <c r="I162" s="10">
        <v>53803</v>
      </c>
      <c r="J162" s="20">
        <f>(G162-3)*1000+I162</f>
        <v>51803</v>
      </c>
      <c r="K162" s="14">
        <f>F162-I162</f>
        <v>-3303</v>
      </c>
    </row>
    <row r="163" spans="1:11" ht="15" x14ac:dyDescent="0.25">
      <c r="A163" s="1" t="s">
        <v>44</v>
      </c>
      <c r="B163" s="1" t="s">
        <v>250</v>
      </c>
      <c r="C163" s="1" t="s">
        <v>12</v>
      </c>
      <c r="D163" s="1" t="s">
        <v>248</v>
      </c>
      <c r="E163" s="14">
        <v>49995</v>
      </c>
      <c r="F163" s="14">
        <f>E163</f>
        <v>49995</v>
      </c>
      <c r="G163" s="2">
        <v>3</v>
      </c>
      <c r="H163" s="8">
        <v>23.01</v>
      </c>
      <c r="I163" s="10">
        <v>48501</v>
      </c>
      <c r="J163" s="20">
        <f>(G163-3)*1000+I163</f>
        <v>48501</v>
      </c>
      <c r="K163" s="14">
        <f>F163-I163</f>
        <v>1494</v>
      </c>
    </row>
    <row r="164" spans="1:11" ht="15" x14ac:dyDescent="0.25">
      <c r="A164" s="1" t="s">
        <v>66</v>
      </c>
      <c r="B164" s="1" t="s">
        <v>250</v>
      </c>
      <c r="C164" s="1" t="s">
        <v>9</v>
      </c>
      <c r="D164" s="1" t="s">
        <v>248</v>
      </c>
      <c r="E164" s="14">
        <v>49995</v>
      </c>
      <c r="F164" s="14">
        <f>E164</f>
        <v>49995</v>
      </c>
      <c r="G164" s="2">
        <v>2</v>
      </c>
      <c r="H164" s="8">
        <v>50.09</v>
      </c>
      <c r="I164" s="10">
        <v>49659</v>
      </c>
      <c r="J164" s="20">
        <f>(G164-3)*1000+I164</f>
        <v>48659</v>
      </c>
      <c r="K164" s="14">
        <f>F164-I164</f>
        <v>336</v>
      </c>
    </row>
    <row r="165" spans="1:11" ht="15" x14ac:dyDescent="0.25">
      <c r="A165" t="s">
        <v>297</v>
      </c>
      <c r="B165" s="1" t="s">
        <v>250</v>
      </c>
      <c r="C165" t="s">
        <v>9</v>
      </c>
      <c r="D165" s="1" t="s">
        <v>248</v>
      </c>
      <c r="E165" s="14">
        <v>47000</v>
      </c>
      <c r="F165" s="14">
        <f>E165</f>
        <v>47000</v>
      </c>
      <c r="G165" s="2">
        <v>0</v>
      </c>
      <c r="H165" s="17">
        <v>50.09</v>
      </c>
      <c r="I165" s="10">
        <v>49659</v>
      </c>
      <c r="J165" s="20">
        <f>(G165-3)*1000+I165</f>
        <v>46659</v>
      </c>
      <c r="K165" s="14">
        <f>F165-I165</f>
        <v>-2659</v>
      </c>
    </row>
    <row r="166" spans="1:11" ht="15" customHeight="1" x14ac:dyDescent="0.25">
      <c r="A166" t="s">
        <v>298</v>
      </c>
      <c r="B166" s="1" t="s">
        <v>250</v>
      </c>
      <c r="C166" t="s">
        <v>15</v>
      </c>
      <c r="D166" s="1" t="s">
        <v>248</v>
      </c>
      <c r="E166" s="15">
        <v>50000</v>
      </c>
      <c r="F166" s="14">
        <f>E166</f>
        <v>50000</v>
      </c>
      <c r="G166" s="2">
        <v>0</v>
      </c>
      <c r="H166" s="8">
        <v>13.12</v>
      </c>
      <c r="I166" s="12">
        <v>52482</v>
      </c>
      <c r="J166" s="20">
        <f>(G166-3)*1000+I166</f>
        <v>49482</v>
      </c>
      <c r="K166" s="14">
        <f>F166-I166</f>
        <v>-2482</v>
      </c>
    </row>
    <row r="167" spans="1:11" ht="15" x14ac:dyDescent="0.25">
      <c r="A167" s="1" t="s">
        <v>88</v>
      </c>
      <c r="B167" s="1" t="s">
        <v>250</v>
      </c>
      <c r="C167" s="1" t="s">
        <v>20</v>
      </c>
      <c r="D167" s="1" t="s">
        <v>248</v>
      </c>
      <c r="E167" s="14">
        <v>57090</v>
      </c>
      <c r="F167" s="14">
        <f>E167</f>
        <v>57090</v>
      </c>
      <c r="G167" s="2">
        <v>2</v>
      </c>
      <c r="H167" s="8">
        <v>43.01</v>
      </c>
      <c r="I167" s="10">
        <v>53521</v>
      </c>
      <c r="J167" s="20">
        <f>(G167-3)*1000+I167</f>
        <v>52521</v>
      </c>
      <c r="K167" s="14">
        <f>F167-I167</f>
        <v>3569</v>
      </c>
    </row>
    <row r="168" spans="1:11" ht="15" x14ac:dyDescent="0.25">
      <c r="A168" t="s">
        <v>300</v>
      </c>
      <c r="B168" s="1" t="s">
        <v>250</v>
      </c>
      <c r="C168" t="s">
        <v>12</v>
      </c>
      <c r="D168" s="1" t="s">
        <v>248</v>
      </c>
      <c r="E168" s="15">
        <v>47000</v>
      </c>
      <c r="F168" s="14">
        <f>E168</f>
        <v>47000</v>
      </c>
      <c r="G168" s="9">
        <v>0</v>
      </c>
      <c r="H168" s="17">
        <v>23.14</v>
      </c>
      <c r="I168" s="10">
        <v>48083</v>
      </c>
      <c r="J168" s="20">
        <f>(G168-3)*1000+I168</f>
        <v>45083</v>
      </c>
      <c r="K168" s="14">
        <f>F168-I168</f>
        <v>-1083</v>
      </c>
    </row>
    <row r="169" spans="1:11" ht="15" x14ac:dyDescent="0.25">
      <c r="A169" s="1" t="s">
        <v>99</v>
      </c>
      <c r="B169" s="1" t="s">
        <v>250</v>
      </c>
      <c r="C169" s="1" t="s">
        <v>15</v>
      </c>
      <c r="D169" s="1" t="s">
        <v>248</v>
      </c>
      <c r="E169" s="14">
        <v>49975</v>
      </c>
      <c r="F169" s="14">
        <f>E169</f>
        <v>49975</v>
      </c>
      <c r="G169" s="2">
        <v>3</v>
      </c>
      <c r="H169" s="8">
        <v>13.11</v>
      </c>
      <c r="I169" s="10">
        <v>53799</v>
      </c>
      <c r="J169" s="20">
        <f>(G169-3)*1000+I169</f>
        <v>53799</v>
      </c>
      <c r="K169" s="14">
        <f>F169-I169</f>
        <v>-3824</v>
      </c>
    </row>
    <row r="170" spans="1:11" ht="15" customHeight="1" x14ac:dyDescent="0.25">
      <c r="A170" s="1" t="s">
        <v>102</v>
      </c>
      <c r="B170" s="1" t="s">
        <v>250</v>
      </c>
      <c r="C170" s="1" t="s">
        <v>15</v>
      </c>
      <c r="D170" s="1" t="s">
        <v>248</v>
      </c>
      <c r="E170" s="14">
        <v>48480</v>
      </c>
      <c r="F170" s="14">
        <f>E170</f>
        <v>48480</v>
      </c>
      <c r="G170" s="2">
        <v>1</v>
      </c>
      <c r="H170" s="8">
        <v>13.12</v>
      </c>
      <c r="I170" s="10">
        <v>52482</v>
      </c>
      <c r="J170" s="20">
        <f>(G170-3)*1000+I170</f>
        <v>50482</v>
      </c>
      <c r="K170" s="14">
        <f>F170-I170</f>
        <v>-4002</v>
      </c>
    </row>
    <row r="171" spans="1:11" ht="15" x14ac:dyDescent="0.25">
      <c r="A171" t="s">
        <v>306</v>
      </c>
      <c r="B171" s="1" t="s">
        <v>250</v>
      </c>
      <c r="C171" t="s">
        <v>307</v>
      </c>
      <c r="D171" s="1" t="s">
        <v>248</v>
      </c>
      <c r="E171" s="15">
        <v>49000</v>
      </c>
      <c r="F171" s="14">
        <f>E171</f>
        <v>49000</v>
      </c>
      <c r="G171" s="9">
        <v>0</v>
      </c>
      <c r="H171" s="17">
        <v>5.0199999999999996</v>
      </c>
      <c r="I171" s="12">
        <v>54194</v>
      </c>
      <c r="J171" s="20">
        <f>(G171-3)*1000+I171</f>
        <v>51194</v>
      </c>
      <c r="K171" s="14">
        <f>F171-I171</f>
        <v>-5194</v>
      </c>
    </row>
    <row r="172" spans="1:11" ht="15" x14ac:dyDescent="0.25">
      <c r="A172" s="1" t="s">
        <v>110</v>
      </c>
      <c r="B172" s="1" t="s">
        <v>250</v>
      </c>
      <c r="C172" s="1" t="s">
        <v>20</v>
      </c>
      <c r="D172" s="1" t="s">
        <v>248</v>
      </c>
      <c r="E172" s="14">
        <v>49995</v>
      </c>
      <c r="F172" s="14">
        <f>E172</f>
        <v>49995</v>
      </c>
      <c r="G172" s="2">
        <v>2</v>
      </c>
      <c r="H172" s="8">
        <v>43.01</v>
      </c>
      <c r="I172" s="10">
        <v>53521</v>
      </c>
      <c r="J172" s="20">
        <f>(G172-3)*1000+I172</f>
        <v>52521</v>
      </c>
      <c r="K172" s="14">
        <f>F172-I172</f>
        <v>-3526</v>
      </c>
    </row>
    <row r="173" spans="1:11" ht="15" customHeight="1" x14ac:dyDescent="0.25">
      <c r="A173" s="1" t="s">
        <v>117</v>
      </c>
      <c r="B173" s="1" t="s">
        <v>250</v>
      </c>
      <c r="C173" s="1" t="s">
        <v>12</v>
      </c>
      <c r="D173" s="1" t="s">
        <v>248</v>
      </c>
      <c r="E173" s="14">
        <v>49995</v>
      </c>
      <c r="F173" s="14">
        <f>E173</f>
        <v>49995</v>
      </c>
      <c r="G173" s="2">
        <v>2</v>
      </c>
      <c r="H173" s="8">
        <v>16.05</v>
      </c>
      <c r="I173" s="11">
        <v>49561</v>
      </c>
      <c r="J173" s="20">
        <f>(G173-3)*1000+I173</f>
        <v>48561</v>
      </c>
      <c r="K173" s="14">
        <f>F173-I173</f>
        <v>434</v>
      </c>
    </row>
    <row r="174" spans="1:11" ht="15" x14ac:dyDescent="0.25">
      <c r="A174" s="1" t="s">
        <v>124</v>
      </c>
      <c r="B174" s="1" t="s">
        <v>250</v>
      </c>
      <c r="C174" s="1" t="s">
        <v>10</v>
      </c>
      <c r="D174" s="1" t="s">
        <v>248</v>
      </c>
      <c r="E174" s="15">
        <v>60600</v>
      </c>
      <c r="F174" s="14">
        <f>E174</f>
        <v>60600</v>
      </c>
      <c r="G174" s="2">
        <v>4</v>
      </c>
      <c r="H174" s="8" t="s">
        <v>271</v>
      </c>
      <c r="I174" s="10">
        <v>52927</v>
      </c>
      <c r="J174" s="20">
        <f>(G174-3)*1000+I174</f>
        <v>53927</v>
      </c>
      <c r="K174" s="14">
        <f>F174-I174</f>
        <v>7673</v>
      </c>
    </row>
    <row r="175" spans="1:11" ht="15" customHeight="1" x14ac:dyDescent="0.25">
      <c r="A175" s="1" t="s">
        <v>126</v>
      </c>
      <c r="B175" s="1" t="s">
        <v>250</v>
      </c>
      <c r="C175" s="1" t="s">
        <v>15</v>
      </c>
      <c r="D175" s="1" t="s">
        <v>248</v>
      </c>
      <c r="E175" s="14">
        <v>49995</v>
      </c>
      <c r="F175" s="14">
        <f>E175</f>
        <v>49995</v>
      </c>
      <c r="G175" s="2">
        <v>5</v>
      </c>
      <c r="H175" s="8" t="s">
        <v>290</v>
      </c>
      <c r="I175" s="10">
        <v>53262</v>
      </c>
      <c r="J175" s="20">
        <f>(G175-3)*1000+I175</f>
        <v>55262</v>
      </c>
      <c r="K175" s="14">
        <f>F175-I175</f>
        <v>-3267</v>
      </c>
    </row>
    <row r="176" spans="1:11" ht="15" customHeight="1" x14ac:dyDescent="0.25">
      <c r="A176" s="1" t="s">
        <v>150</v>
      </c>
      <c r="B176" s="1" t="s">
        <v>250</v>
      </c>
      <c r="C176" s="1" t="s">
        <v>9</v>
      </c>
      <c r="D176" s="1" t="s">
        <v>248</v>
      </c>
      <c r="E176" s="14">
        <v>49995</v>
      </c>
      <c r="F176" s="14">
        <f>E176</f>
        <v>49995</v>
      </c>
      <c r="G176" s="2">
        <v>1</v>
      </c>
      <c r="H176" s="8">
        <v>50.07</v>
      </c>
      <c r="I176" s="10">
        <v>49978</v>
      </c>
      <c r="J176" s="20">
        <f>(G176-3)*1000+I176</f>
        <v>47978</v>
      </c>
      <c r="K176" s="14">
        <f>F176-I176</f>
        <v>17</v>
      </c>
    </row>
    <row r="177" spans="1:11" ht="15" customHeight="1" x14ac:dyDescent="0.25">
      <c r="A177" s="1" t="s">
        <v>158</v>
      </c>
      <c r="B177" s="1" t="s">
        <v>250</v>
      </c>
      <c r="C177" s="1" t="s">
        <v>15</v>
      </c>
      <c r="D177" s="1" t="s">
        <v>248</v>
      </c>
      <c r="E177" s="14">
        <v>47470</v>
      </c>
      <c r="F177" s="14">
        <f>E177</f>
        <v>47470</v>
      </c>
      <c r="G177" s="2">
        <v>6</v>
      </c>
      <c r="H177" s="8" t="s">
        <v>276</v>
      </c>
      <c r="I177" s="10">
        <v>53262</v>
      </c>
      <c r="J177" s="20">
        <f>(G177-3)*1000+I177</f>
        <v>56262</v>
      </c>
      <c r="K177" s="14">
        <f>F177-I177</f>
        <v>-5792</v>
      </c>
    </row>
    <row r="178" spans="1:11" ht="15" customHeight="1" x14ac:dyDescent="0.25">
      <c r="A178" t="s">
        <v>312</v>
      </c>
      <c r="B178" s="1" t="s">
        <v>250</v>
      </c>
      <c r="C178" t="s">
        <v>10</v>
      </c>
      <c r="D178" s="1" t="s">
        <v>248</v>
      </c>
      <c r="E178" s="15">
        <v>49000</v>
      </c>
      <c r="F178" s="14">
        <f>E178</f>
        <v>49000</v>
      </c>
      <c r="G178" s="9">
        <v>0</v>
      </c>
      <c r="H178" s="17">
        <v>45.02</v>
      </c>
      <c r="I178" s="10">
        <v>50392</v>
      </c>
      <c r="J178" s="20">
        <f>(G178-3)*1000+I178</f>
        <v>47392</v>
      </c>
      <c r="K178" s="14">
        <f>F178-I178</f>
        <v>-1392</v>
      </c>
    </row>
    <row r="179" spans="1:11" ht="15" customHeight="1" x14ac:dyDescent="0.25">
      <c r="A179" s="1" t="s">
        <v>173</v>
      </c>
      <c r="B179" s="1" t="s">
        <v>250</v>
      </c>
      <c r="C179" s="1" t="s">
        <v>15</v>
      </c>
      <c r="D179" s="1" t="s">
        <v>248</v>
      </c>
      <c r="E179" s="14">
        <v>49995</v>
      </c>
      <c r="F179" s="14">
        <f>E179</f>
        <v>49995</v>
      </c>
      <c r="G179" s="2">
        <v>5</v>
      </c>
      <c r="H179" s="8">
        <v>13.13</v>
      </c>
      <c r="I179" s="10">
        <v>52555</v>
      </c>
      <c r="J179" s="20">
        <f>(G179-3)*1000+I179</f>
        <v>54555</v>
      </c>
      <c r="K179" s="14">
        <f>F179-I179</f>
        <v>-2560</v>
      </c>
    </row>
    <row r="180" spans="1:11" ht="15" customHeight="1" x14ac:dyDescent="0.25">
      <c r="A180" t="s">
        <v>315</v>
      </c>
      <c r="B180" s="1" t="s">
        <v>250</v>
      </c>
      <c r="C180" t="s">
        <v>12</v>
      </c>
      <c r="D180" s="1" t="s">
        <v>248</v>
      </c>
      <c r="E180" s="15">
        <v>47000</v>
      </c>
      <c r="F180" s="14">
        <f>E180</f>
        <v>47000</v>
      </c>
      <c r="G180" s="2">
        <v>0</v>
      </c>
      <c r="H180" s="17">
        <v>23.13</v>
      </c>
      <c r="I180" s="10">
        <v>48478</v>
      </c>
      <c r="J180" s="20">
        <f>(G180-3)*1000+I180</f>
        <v>45478</v>
      </c>
      <c r="K180" s="14">
        <f>F180-I180</f>
        <v>-1478</v>
      </c>
    </row>
    <row r="181" spans="1:11" ht="15" x14ac:dyDescent="0.25">
      <c r="A181" t="s">
        <v>316</v>
      </c>
      <c r="B181" s="1" t="s">
        <v>250</v>
      </c>
      <c r="C181" t="s">
        <v>10</v>
      </c>
      <c r="D181" s="1" t="s">
        <v>248</v>
      </c>
      <c r="E181" s="15">
        <v>50000</v>
      </c>
      <c r="F181" s="14">
        <f>E181</f>
        <v>50000</v>
      </c>
      <c r="G181" s="2">
        <v>0</v>
      </c>
      <c r="H181" s="8">
        <v>45.1</v>
      </c>
      <c r="I181" s="12">
        <v>50501</v>
      </c>
      <c r="J181" s="20">
        <f>(G181-3)*1000+I181</f>
        <v>47501</v>
      </c>
      <c r="K181" s="14">
        <f>F181-I181</f>
        <v>-501</v>
      </c>
    </row>
    <row r="182" spans="1:11" ht="15" x14ac:dyDescent="0.25">
      <c r="A182" s="1" t="s">
        <v>191</v>
      </c>
      <c r="B182" s="1" t="s">
        <v>250</v>
      </c>
      <c r="C182" s="1" t="s">
        <v>34</v>
      </c>
      <c r="D182" s="1" t="s">
        <v>248</v>
      </c>
      <c r="E182" s="14">
        <v>49995</v>
      </c>
      <c r="F182" s="14">
        <f>E182</f>
        <v>49995</v>
      </c>
      <c r="G182" s="2">
        <v>5</v>
      </c>
      <c r="H182" s="8" t="s">
        <v>263</v>
      </c>
      <c r="I182" s="10">
        <v>52269</v>
      </c>
      <c r="J182" s="20">
        <f>(G182-3)*1000+I182</f>
        <v>54269</v>
      </c>
      <c r="K182" s="14">
        <f>F182-I182</f>
        <v>-2274</v>
      </c>
    </row>
    <row r="183" spans="1:11" ht="15" x14ac:dyDescent="0.25">
      <c r="A183" t="s">
        <v>317</v>
      </c>
      <c r="B183" s="1" t="s">
        <v>250</v>
      </c>
      <c r="C183" t="s">
        <v>15</v>
      </c>
      <c r="D183" s="1" t="s">
        <v>248</v>
      </c>
      <c r="E183" s="15">
        <v>50000</v>
      </c>
      <c r="F183" s="14">
        <f>E183</f>
        <v>50000</v>
      </c>
      <c r="G183" s="9">
        <v>0</v>
      </c>
      <c r="H183" s="17">
        <v>31.05</v>
      </c>
      <c r="I183" s="10">
        <v>51583</v>
      </c>
      <c r="J183" s="20">
        <f>(G183-3)*1000+I183</f>
        <v>48583</v>
      </c>
      <c r="K183" s="14">
        <f>F183-I183</f>
        <v>-1583</v>
      </c>
    </row>
    <row r="184" spans="1:11" ht="12.75" customHeight="1" x14ac:dyDescent="0.25">
      <c r="A184" t="s">
        <v>318</v>
      </c>
      <c r="B184" s="1" t="s">
        <v>250</v>
      </c>
      <c r="C184" t="s">
        <v>20</v>
      </c>
      <c r="D184" s="1" t="s">
        <v>248</v>
      </c>
      <c r="E184" s="15">
        <v>55000</v>
      </c>
      <c r="F184" s="14">
        <f>E184</f>
        <v>55000</v>
      </c>
      <c r="G184" s="9">
        <v>0</v>
      </c>
      <c r="H184" s="8">
        <v>43.01</v>
      </c>
      <c r="I184" s="10">
        <v>53521</v>
      </c>
      <c r="J184" s="20">
        <f>(G184-3)*1000+I184</f>
        <v>50521</v>
      </c>
      <c r="K184" s="14">
        <f>F184-I184</f>
        <v>1479</v>
      </c>
    </row>
    <row r="185" spans="1:11" ht="15" x14ac:dyDescent="0.25">
      <c r="A185" s="1" t="s">
        <v>206</v>
      </c>
      <c r="B185" s="1" t="s">
        <v>250</v>
      </c>
      <c r="C185" s="1" t="s">
        <v>9</v>
      </c>
      <c r="D185" s="1" t="s">
        <v>248</v>
      </c>
      <c r="E185" s="14">
        <v>45450</v>
      </c>
      <c r="F185" s="14">
        <f>E185</f>
        <v>45450</v>
      </c>
      <c r="G185" s="2">
        <v>1</v>
      </c>
      <c r="H185" s="8">
        <v>50.05</v>
      </c>
      <c r="I185" s="10">
        <v>47459</v>
      </c>
      <c r="J185" s="20">
        <f>(G185-3)*1000+I185</f>
        <v>45459</v>
      </c>
      <c r="K185" s="14">
        <f>F185-I185</f>
        <v>-2009</v>
      </c>
    </row>
    <row r="186" spans="1:11" ht="15" x14ac:dyDescent="0.25">
      <c r="A186" s="1" t="s">
        <v>207</v>
      </c>
      <c r="B186" s="1" t="s">
        <v>250</v>
      </c>
      <c r="C186" s="1" t="s">
        <v>208</v>
      </c>
      <c r="D186" s="1" t="s">
        <v>248</v>
      </c>
      <c r="E186" s="14">
        <v>49995</v>
      </c>
      <c r="F186" s="14">
        <f>E186</f>
        <v>49995</v>
      </c>
      <c r="G186" s="2">
        <v>1</v>
      </c>
      <c r="H186" s="8">
        <v>13.11</v>
      </c>
      <c r="I186" s="10">
        <v>53799</v>
      </c>
      <c r="J186" s="20">
        <f>(G186-3)*1000+I186</f>
        <v>51799</v>
      </c>
      <c r="K186" s="14">
        <f>F186-I186</f>
        <v>-3804</v>
      </c>
    </row>
    <row r="187" spans="1:11" ht="12.75" customHeight="1" x14ac:dyDescent="0.25">
      <c r="A187" s="1" t="s">
        <v>219</v>
      </c>
      <c r="B187" s="1" t="s">
        <v>250</v>
      </c>
      <c r="C187" s="1" t="s">
        <v>12</v>
      </c>
      <c r="D187" s="1" t="s">
        <v>248</v>
      </c>
      <c r="E187" s="14">
        <v>49995</v>
      </c>
      <c r="F187" s="14">
        <f>E187</f>
        <v>49995</v>
      </c>
      <c r="G187" s="2">
        <v>5</v>
      </c>
      <c r="H187" s="8" t="s">
        <v>262</v>
      </c>
      <c r="I187" s="10">
        <v>48501</v>
      </c>
      <c r="J187" s="20">
        <f>(G187-3)*1000+I187</f>
        <v>50501</v>
      </c>
      <c r="K187" s="14">
        <f>F187-I187</f>
        <v>1494</v>
      </c>
    </row>
    <row r="188" spans="1:11" ht="15" customHeight="1" x14ac:dyDescent="0.25">
      <c r="A188" s="1" t="s">
        <v>229</v>
      </c>
      <c r="B188" s="1" t="s">
        <v>250</v>
      </c>
      <c r="C188" s="1" t="s">
        <v>9</v>
      </c>
      <c r="D188" s="1" t="s">
        <v>248</v>
      </c>
      <c r="E188" s="14">
        <v>49995</v>
      </c>
      <c r="F188" s="14">
        <f>E188</f>
        <v>49995</v>
      </c>
      <c r="G188" s="2">
        <v>1</v>
      </c>
      <c r="H188" s="8">
        <v>50.07</v>
      </c>
      <c r="I188" s="10">
        <v>49978</v>
      </c>
      <c r="J188" s="20">
        <f>(G188-3)*1000+I188</f>
        <v>47978</v>
      </c>
      <c r="K188" s="14">
        <f>F188-I188</f>
        <v>17</v>
      </c>
    </row>
    <row r="189" spans="1:11" ht="15" customHeight="1" x14ac:dyDescent="0.25">
      <c r="A189" t="s">
        <v>320</v>
      </c>
      <c r="B189" s="1" t="s">
        <v>250</v>
      </c>
      <c r="C189" t="s">
        <v>9</v>
      </c>
      <c r="D189" s="1" t="s">
        <v>248</v>
      </c>
      <c r="E189" s="15">
        <v>48500</v>
      </c>
      <c r="F189" s="14">
        <f>E189</f>
        <v>48500</v>
      </c>
      <c r="G189" s="2">
        <v>0</v>
      </c>
      <c r="H189" s="17">
        <v>50.09</v>
      </c>
      <c r="I189" s="10">
        <v>49659</v>
      </c>
      <c r="J189" s="20">
        <f>(G189-3)*1000+I189</f>
        <v>46659</v>
      </c>
      <c r="K189" s="14">
        <f>F189-I189</f>
        <v>-1159</v>
      </c>
    </row>
    <row r="190" spans="1:11" ht="15" customHeight="1" x14ac:dyDescent="0.25">
      <c r="A190" s="1" t="s">
        <v>27</v>
      </c>
      <c r="B190" s="1" t="s">
        <v>250</v>
      </c>
      <c r="C190" s="1" t="s">
        <v>15</v>
      </c>
      <c r="D190" s="1" t="s">
        <v>247</v>
      </c>
      <c r="E190" s="14">
        <v>51510</v>
      </c>
      <c r="F190" s="14">
        <f>E190</f>
        <v>51510</v>
      </c>
      <c r="G190" s="2">
        <v>2</v>
      </c>
      <c r="H190" s="8" t="s">
        <v>277</v>
      </c>
      <c r="I190" s="10">
        <v>59991</v>
      </c>
      <c r="J190" s="20">
        <f>(G190-3)*1000+I190</f>
        <v>58991</v>
      </c>
      <c r="K190" s="14">
        <f>F190-I190</f>
        <v>-8481</v>
      </c>
    </row>
    <row r="191" spans="1:11" ht="15" x14ac:dyDescent="0.25">
      <c r="A191" s="1" t="s">
        <v>41</v>
      </c>
      <c r="B191" s="1" t="s">
        <v>250</v>
      </c>
      <c r="C191" s="1" t="s">
        <v>20</v>
      </c>
      <c r="D191" s="1" t="s">
        <v>247</v>
      </c>
      <c r="E191" s="14">
        <v>52268</v>
      </c>
      <c r="F191" s="14">
        <f>E191</f>
        <v>52268</v>
      </c>
      <c r="G191" s="2">
        <v>1</v>
      </c>
      <c r="H191" s="8" t="s">
        <v>275</v>
      </c>
      <c r="I191" s="10">
        <v>63625</v>
      </c>
      <c r="J191" s="20">
        <f>(G191-3)*1000+I191</f>
        <v>61625</v>
      </c>
      <c r="K191" s="14">
        <f>F191-I191</f>
        <v>-11357</v>
      </c>
    </row>
    <row r="192" spans="1:11" ht="15" customHeight="1" x14ac:dyDescent="0.25">
      <c r="A192" s="1" t="s">
        <v>60</v>
      </c>
      <c r="B192" s="1" t="s">
        <v>250</v>
      </c>
      <c r="C192" s="1" t="s">
        <v>9</v>
      </c>
      <c r="D192" s="1" t="s">
        <v>247</v>
      </c>
      <c r="E192" s="15">
        <v>51570</v>
      </c>
      <c r="F192" s="14">
        <f>E192</f>
        <v>51570</v>
      </c>
      <c r="G192" s="2">
        <v>2</v>
      </c>
      <c r="H192" s="8" t="s">
        <v>266</v>
      </c>
      <c r="I192" s="10">
        <v>56222</v>
      </c>
      <c r="J192" s="20">
        <f>(G192-3)*1000+I192</f>
        <v>55222</v>
      </c>
      <c r="K192" s="14">
        <f>F192-I192</f>
        <v>-4652</v>
      </c>
    </row>
    <row r="193" spans="1:11" ht="15" customHeight="1" x14ac:dyDescent="0.25">
      <c r="A193" s="1" t="s">
        <v>64</v>
      </c>
      <c r="B193" s="1" t="s">
        <v>250</v>
      </c>
      <c r="C193" s="1" t="s">
        <v>9</v>
      </c>
      <c r="D193" s="1" t="s">
        <v>247</v>
      </c>
      <c r="E193" s="14">
        <v>53488</v>
      </c>
      <c r="F193" s="14">
        <f>E193</f>
        <v>53488</v>
      </c>
      <c r="G193" s="2">
        <v>6</v>
      </c>
      <c r="H193" s="8">
        <v>9.01</v>
      </c>
      <c r="I193" s="12">
        <v>57933</v>
      </c>
      <c r="J193" s="20">
        <f>(G193-3)*1000+I193</f>
        <v>60933</v>
      </c>
      <c r="K193" s="14">
        <f>F193-I193</f>
        <v>-4445</v>
      </c>
    </row>
    <row r="194" spans="1:11" ht="15" customHeight="1" x14ac:dyDescent="0.25">
      <c r="A194" s="1" t="s">
        <v>73</v>
      </c>
      <c r="B194" s="1" t="s">
        <v>250</v>
      </c>
      <c r="C194" s="1" t="s">
        <v>20</v>
      </c>
      <c r="D194" s="1" t="s">
        <v>247</v>
      </c>
      <c r="E194" s="14">
        <v>58100</v>
      </c>
      <c r="F194" s="14">
        <f>E194</f>
        <v>58100</v>
      </c>
      <c r="G194" s="2">
        <v>1</v>
      </c>
      <c r="H194" s="8">
        <v>43.01</v>
      </c>
      <c r="I194" s="10">
        <v>63625</v>
      </c>
      <c r="J194" s="20">
        <f>(G194-3)*1000+I194</f>
        <v>61625</v>
      </c>
      <c r="K194" s="14">
        <f>F194-I194</f>
        <v>-5525</v>
      </c>
    </row>
    <row r="195" spans="1:11" ht="15" customHeight="1" x14ac:dyDescent="0.25">
      <c r="A195" s="1" t="s">
        <v>79</v>
      </c>
      <c r="B195" s="1" t="s">
        <v>250</v>
      </c>
      <c r="C195" s="1" t="s">
        <v>12</v>
      </c>
      <c r="D195" s="1" t="s">
        <v>247</v>
      </c>
      <c r="E195" s="14">
        <v>54118</v>
      </c>
      <c r="F195" s="14">
        <f>E195</f>
        <v>54118</v>
      </c>
      <c r="G195" s="2">
        <v>10</v>
      </c>
      <c r="H195" s="8" t="s">
        <v>253</v>
      </c>
      <c r="I195" s="10">
        <v>55028</v>
      </c>
      <c r="J195" s="20">
        <f>(G195-3)*1000+I195</f>
        <v>62028</v>
      </c>
      <c r="K195" s="14">
        <f>F195-I195</f>
        <v>-910</v>
      </c>
    </row>
    <row r="196" spans="1:11" ht="15" customHeight="1" x14ac:dyDescent="0.25">
      <c r="A196" s="1" t="s">
        <v>81</v>
      </c>
      <c r="B196" s="1" t="s">
        <v>250</v>
      </c>
      <c r="C196" s="1" t="s">
        <v>9</v>
      </c>
      <c r="D196" s="1" t="s">
        <v>247</v>
      </c>
      <c r="E196" s="14">
        <v>51510</v>
      </c>
      <c r="F196" s="14">
        <f>E196</f>
        <v>51510</v>
      </c>
      <c r="G196" s="2">
        <v>1</v>
      </c>
      <c r="H196" s="8" t="s">
        <v>288</v>
      </c>
      <c r="I196" s="10">
        <v>53885</v>
      </c>
      <c r="J196" s="20">
        <f>(G196-3)*1000+I196</f>
        <v>51885</v>
      </c>
      <c r="K196" s="14">
        <f>F196-I196</f>
        <v>-2375</v>
      </c>
    </row>
    <row r="197" spans="1:11" ht="15" customHeight="1" x14ac:dyDescent="0.25">
      <c r="A197" s="1" t="s">
        <v>89</v>
      </c>
      <c r="B197" s="1" t="s">
        <v>250</v>
      </c>
      <c r="C197" s="1" t="s">
        <v>10</v>
      </c>
      <c r="D197" s="1" t="s">
        <v>247</v>
      </c>
      <c r="E197" s="14">
        <v>51516</v>
      </c>
      <c r="F197" s="14">
        <f>E197</f>
        <v>51516</v>
      </c>
      <c r="G197" s="2">
        <v>1</v>
      </c>
      <c r="H197" s="8" t="s">
        <v>274</v>
      </c>
      <c r="I197" s="10">
        <v>57852</v>
      </c>
      <c r="J197" s="20">
        <f>(G197-3)*1000+I197</f>
        <v>55852</v>
      </c>
      <c r="K197" s="14">
        <f>F197-I197</f>
        <v>-6336</v>
      </c>
    </row>
    <row r="198" spans="1:11" ht="15" x14ac:dyDescent="0.25">
      <c r="A198" s="1" t="s">
        <v>91</v>
      </c>
      <c r="B198" s="1" t="s">
        <v>250</v>
      </c>
      <c r="C198" s="1" t="s">
        <v>12</v>
      </c>
      <c r="D198" s="1" t="s">
        <v>247</v>
      </c>
      <c r="E198" s="14">
        <v>54587</v>
      </c>
      <c r="F198" s="14">
        <f>E198</f>
        <v>54587</v>
      </c>
      <c r="G198" s="2">
        <v>11</v>
      </c>
      <c r="H198" s="8" t="s">
        <v>262</v>
      </c>
      <c r="I198" s="10">
        <v>56881</v>
      </c>
      <c r="J198" s="20">
        <f>(G198-3)*1000+I198</f>
        <v>64881</v>
      </c>
      <c r="K198" s="14">
        <f>F198-I198</f>
        <v>-2294</v>
      </c>
    </row>
    <row r="199" spans="1:11" ht="15" x14ac:dyDescent="0.25">
      <c r="A199" s="1" t="s">
        <v>93</v>
      </c>
      <c r="B199" s="1" t="s">
        <v>250</v>
      </c>
      <c r="C199" s="1" t="s">
        <v>12</v>
      </c>
      <c r="D199" s="1" t="s">
        <v>247</v>
      </c>
      <c r="E199" s="14">
        <v>53732</v>
      </c>
      <c r="F199" s="14">
        <f>E199</f>
        <v>53732</v>
      </c>
      <c r="G199" s="2">
        <v>2</v>
      </c>
      <c r="H199" s="8" t="s">
        <v>262</v>
      </c>
      <c r="I199" s="10">
        <v>56881</v>
      </c>
      <c r="J199" s="20">
        <f>(G199-3)*1000+I199</f>
        <v>55881</v>
      </c>
      <c r="K199" s="14">
        <f>F199-I199</f>
        <v>-3149</v>
      </c>
    </row>
    <row r="200" spans="1:11" ht="15" customHeight="1" x14ac:dyDescent="0.25">
      <c r="A200" s="1" t="s">
        <v>103</v>
      </c>
      <c r="B200" s="1" t="s">
        <v>250</v>
      </c>
      <c r="C200" s="1" t="s">
        <v>12</v>
      </c>
      <c r="D200" s="1" t="s">
        <v>247</v>
      </c>
      <c r="E200" s="14">
        <v>51528</v>
      </c>
      <c r="F200" s="14">
        <f>E200</f>
        <v>51528</v>
      </c>
      <c r="G200" s="2">
        <v>1</v>
      </c>
      <c r="H200" s="8" t="s">
        <v>289</v>
      </c>
      <c r="I200" s="11">
        <v>61229</v>
      </c>
      <c r="J200" s="20">
        <f>(G200-3)*1000+I200</f>
        <v>59229</v>
      </c>
      <c r="K200" s="14">
        <f>F200-I200</f>
        <v>-9701</v>
      </c>
    </row>
    <row r="201" spans="1:11" ht="15" customHeight="1" x14ac:dyDescent="0.25">
      <c r="A201" s="1" t="s">
        <v>125</v>
      </c>
      <c r="B201" s="1" t="s">
        <v>250</v>
      </c>
      <c r="C201" s="1" t="s">
        <v>10</v>
      </c>
      <c r="D201" s="1" t="s">
        <v>247</v>
      </c>
      <c r="E201" s="14">
        <v>52234</v>
      </c>
      <c r="F201" s="14">
        <f>E201</f>
        <v>52234</v>
      </c>
      <c r="G201" s="2">
        <v>7</v>
      </c>
      <c r="H201" s="8" t="s">
        <v>274</v>
      </c>
      <c r="I201" s="10">
        <v>57852</v>
      </c>
      <c r="J201" s="20">
        <f>(G201-3)*1000+I201</f>
        <v>61852</v>
      </c>
      <c r="K201" s="14">
        <f>F201-I201</f>
        <v>-5618</v>
      </c>
    </row>
    <row r="202" spans="1:11" ht="15" customHeight="1" x14ac:dyDescent="0.25">
      <c r="A202" s="1" t="s">
        <v>127</v>
      </c>
      <c r="B202" s="1" t="s">
        <v>250</v>
      </c>
      <c r="C202" s="1" t="s">
        <v>12</v>
      </c>
      <c r="D202" s="1" t="s">
        <v>247</v>
      </c>
      <c r="E202" s="14">
        <v>51510</v>
      </c>
      <c r="F202" s="14">
        <f>E202</f>
        <v>51510</v>
      </c>
      <c r="G202" s="2">
        <v>1</v>
      </c>
      <c r="H202" s="8" t="s">
        <v>283</v>
      </c>
      <c r="I202" s="10">
        <v>56706</v>
      </c>
      <c r="J202" s="20">
        <f>(G202-3)*1000+I202</f>
        <v>54706</v>
      </c>
      <c r="K202" s="14">
        <f>F202-I202</f>
        <v>-5196</v>
      </c>
    </row>
    <row r="203" spans="1:11" ht="15" customHeight="1" x14ac:dyDescent="0.25">
      <c r="A203" t="s">
        <v>310</v>
      </c>
      <c r="B203" s="1" t="s">
        <v>250</v>
      </c>
      <c r="C203" t="s">
        <v>15</v>
      </c>
      <c r="D203" s="1" t="s">
        <v>247</v>
      </c>
      <c r="E203" s="15">
        <v>53000</v>
      </c>
      <c r="F203" s="14">
        <f>E203</f>
        <v>53000</v>
      </c>
      <c r="G203" s="9">
        <v>0</v>
      </c>
      <c r="H203" s="17">
        <v>13.12</v>
      </c>
      <c r="I203" s="10">
        <v>59637</v>
      </c>
      <c r="J203" s="20">
        <f>(G203-3)*1000+I203</f>
        <v>56637</v>
      </c>
      <c r="K203" s="14">
        <f>F203-I203</f>
        <v>-6637</v>
      </c>
    </row>
    <row r="204" spans="1:11" ht="15" x14ac:dyDescent="0.25">
      <c r="A204" s="1" t="s">
        <v>137</v>
      </c>
      <c r="B204" s="1" t="s">
        <v>250</v>
      </c>
      <c r="C204" s="1" t="s">
        <v>15</v>
      </c>
      <c r="D204" s="1" t="s">
        <v>247</v>
      </c>
      <c r="E204" s="14">
        <v>55500</v>
      </c>
      <c r="F204" s="14">
        <f>E204</f>
        <v>55500</v>
      </c>
      <c r="G204" s="2">
        <v>3</v>
      </c>
      <c r="H204" s="8" t="s">
        <v>281</v>
      </c>
      <c r="I204" s="10">
        <v>59637</v>
      </c>
      <c r="J204" s="20">
        <f>(G204-3)*1000+I204</f>
        <v>59637</v>
      </c>
      <c r="K204" s="14">
        <f>F204-I204</f>
        <v>-4137</v>
      </c>
    </row>
    <row r="205" spans="1:11" ht="12.75" customHeight="1" x14ac:dyDescent="0.25">
      <c r="A205" s="1" t="s">
        <v>146</v>
      </c>
      <c r="B205" s="1" t="s">
        <v>250</v>
      </c>
      <c r="C205" s="1" t="s">
        <v>15</v>
      </c>
      <c r="D205" s="1" t="s">
        <v>247</v>
      </c>
      <c r="E205" s="14">
        <v>51510</v>
      </c>
      <c r="F205" s="14">
        <f>E205</f>
        <v>51510</v>
      </c>
      <c r="G205" s="2">
        <v>6</v>
      </c>
      <c r="H205" s="8" t="s">
        <v>276</v>
      </c>
      <c r="I205" s="10">
        <v>59260</v>
      </c>
      <c r="J205" s="20">
        <f>(G205-3)*1000+I205</f>
        <v>62260</v>
      </c>
      <c r="K205" s="14">
        <f>F205-I205</f>
        <v>-7750</v>
      </c>
    </row>
    <row r="206" spans="1:11" ht="15" customHeight="1" x14ac:dyDescent="0.25">
      <c r="A206" s="1" t="s">
        <v>152</v>
      </c>
      <c r="B206" s="1" t="s">
        <v>250</v>
      </c>
      <c r="C206" s="1" t="s">
        <v>10</v>
      </c>
      <c r="D206" s="1" t="s">
        <v>247</v>
      </c>
      <c r="E206" s="14">
        <v>51480</v>
      </c>
      <c r="F206" s="14">
        <f>E206</f>
        <v>51480</v>
      </c>
      <c r="G206" s="2">
        <v>0</v>
      </c>
      <c r="H206" s="8" t="s">
        <v>278</v>
      </c>
      <c r="I206" s="10">
        <v>60111</v>
      </c>
      <c r="J206" s="20">
        <f>(G206-3)*1000+I206</f>
        <v>57111</v>
      </c>
      <c r="K206" s="14">
        <f>F206-I206</f>
        <v>-8631</v>
      </c>
    </row>
    <row r="207" spans="1:11" ht="15" x14ac:dyDescent="0.25">
      <c r="A207" s="1" t="s">
        <v>163</v>
      </c>
      <c r="B207" s="1" t="s">
        <v>250</v>
      </c>
      <c r="C207" s="1" t="s">
        <v>10</v>
      </c>
      <c r="D207" s="1" t="s">
        <v>247</v>
      </c>
      <c r="E207" s="14">
        <v>66551</v>
      </c>
      <c r="F207" s="14">
        <f>E207</f>
        <v>66551</v>
      </c>
      <c r="G207" s="2">
        <v>16</v>
      </c>
      <c r="H207" s="8" t="s">
        <v>261</v>
      </c>
      <c r="I207" s="10">
        <v>77376</v>
      </c>
      <c r="J207" s="20">
        <f>(G207-3)*1000+I207</f>
        <v>90376</v>
      </c>
      <c r="K207" s="14">
        <f>F207-I207</f>
        <v>-10825</v>
      </c>
    </row>
    <row r="208" spans="1:11" ht="15" x14ac:dyDescent="0.25">
      <c r="A208" s="1" t="s">
        <v>167</v>
      </c>
      <c r="B208" s="1" t="s">
        <v>250</v>
      </c>
      <c r="C208" s="1" t="s">
        <v>10</v>
      </c>
      <c r="D208" s="1" t="s">
        <v>247</v>
      </c>
      <c r="E208" s="15">
        <v>61977</v>
      </c>
      <c r="F208" s="14">
        <f>E208</f>
        <v>61977</v>
      </c>
      <c r="G208" s="2">
        <v>7</v>
      </c>
      <c r="H208" s="8" t="s">
        <v>271</v>
      </c>
      <c r="I208" s="10">
        <v>60323</v>
      </c>
      <c r="J208" s="20">
        <f>(G208-3)*1000+I208</f>
        <v>64323</v>
      </c>
      <c r="K208" s="14">
        <f>F208-I208</f>
        <v>1654</v>
      </c>
    </row>
    <row r="209" spans="1:11" ht="15" customHeight="1" x14ac:dyDescent="0.25">
      <c r="A209" s="1" t="s">
        <v>185</v>
      </c>
      <c r="B209" s="1" t="s">
        <v>250</v>
      </c>
      <c r="C209" s="1" t="s">
        <v>12</v>
      </c>
      <c r="D209" s="1" t="s">
        <v>247</v>
      </c>
      <c r="E209" s="14">
        <v>51480</v>
      </c>
      <c r="F209" s="14">
        <f>E209</f>
        <v>51480</v>
      </c>
      <c r="G209" s="2">
        <v>0</v>
      </c>
      <c r="H209" s="8" t="s">
        <v>253</v>
      </c>
      <c r="I209" s="10">
        <v>55028</v>
      </c>
      <c r="J209" s="20">
        <f>(G209-3)*1000+I209</f>
        <v>52028</v>
      </c>
      <c r="K209" s="14">
        <f>F209-I209</f>
        <v>-3548</v>
      </c>
    </row>
    <row r="210" spans="1:11" ht="15" x14ac:dyDescent="0.25">
      <c r="A210" s="1" t="s">
        <v>186</v>
      </c>
      <c r="B210" s="1" t="s">
        <v>250</v>
      </c>
      <c r="C210" s="1" t="s">
        <v>9</v>
      </c>
      <c r="D210" s="1" t="s">
        <v>247</v>
      </c>
      <c r="E210" s="14">
        <v>51510</v>
      </c>
      <c r="F210" s="14">
        <f>E210</f>
        <v>51510</v>
      </c>
      <c r="G210" s="2">
        <v>1</v>
      </c>
      <c r="H210" s="8" t="s">
        <v>288</v>
      </c>
      <c r="I210" s="10">
        <v>53885</v>
      </c>
      <c r="J210" s="20">
        <f>(G210-3)*1000+I210</f>
        <v>51885</v>
      </c>
      <c r="K210" s="14">
        <f>F210-I210</f>
        <v>-2375</v>
      </c>
    </row>
    <row r="211" spans="1:11" ht="15" x14ac:dyDescent="0.25">
      <c r="A211" s="1" t="s">
        <v>188</v>
      </c>
      <c r="B211" s="1" t="s">
        <v>250</v>
      </c>
      <c r="C211" s="1" t="s">
        <v>12</v>
      </c>
      <c r="D211" s="1" t="s">
        <v>247</v>
      </c>
      <c r="E211" s="14">
        <v>51510</v>
      </c>
      <c r="F211" s="14">
        <f>E211</f>
        <v>51510</v>
      </c>
      <c r="G211" s="2">
        <v>2</v>
      </c>
      <c r="H211" s="8" t="s">
        <v>283</v>
      </c>
      <c r="I211" s="10">
        <v>56706</v>
      </c>
      <c r="J211" s="20">
        <f>(G211-3)*1000+I211</f>
        <v>55706</v>
      </c>
      <c r="K211" s="14">
        <f>F211-I211</f>
        <v>-5196</v>
      </c>
    </row>
    <row r="212" spans="1:11" ht="15" customHeight="1" x14ac:dyDescent="0.25">
      <c r="A212" s="1" t="s">
        <v>194</v>
      </c>
      <c r="B212" s="1" t="s">
        <v>250</v>
      </c>
      <c r="C212" s="1" t="s">
        <v>15</v>
      </c>
      <c r="D212" s="1" t="s">
        <v>247</v>
      </c>
      <c r="E212" s="14">
        <v>51510</v>
      </c>
      <c r="F212" s="14">
        <f>E212</f>
        <v>51510</v>
      </c>
      <c r="G212" s="2">
        <v>2</v>
      </c>
      <c r="H212" s="8" t="s">
        <v>281</v>
      </c>
      <c r="I212" s="10">
        <v>59637</v>
      </c>
      <c r="J212" s="20">
        <f>(G212-3)*1000+I212</f>
        <v>58637</v>
      </c>
      <c r="K212" s="14">
        <f>F212-I212</f>
        <v>-8127</v>
      </c>
    </row>
    <row r="213" spans="1:11" ht="12.75" customHeight="1" x14ac:dyDescent="0.25">
      <c r="A213" s="1" t="s">
        <v>197</v>
      </c>
      <c r="B213" s="1" t="s">
        <v>250</v>
      </c>
      <c r="C213" s="1" t="s">
        <v>10</v>
      </c>
      <c r="D213" s="1" t="s">
        <v>247</v>
      </c>
      <c r="E213" s="14">
        <v>51510</v>
      </c>
      <c r="F213" s="14">
        <f>E213</f>
        <v>51510</v>
      </c>
      <c r="G213" s="2">
        <v>3</v>
      </c>
      <c r="H213" s="8" t="s">
        <v>274</v>
      </c>
      <c r="I213" s="10">
        <v>57852</v>
      </c>
      <c r="J213" s="20">
        <f>(G213-3)*1000+I213</f>
        <v>57852</v>
      </c>
      <c r="K213" s="14">
        <f>F213-I213</f>
        <v>-6342</v>
      </c>
    </row>
    <row r="214" spans="1:11" ht="15" customHeight="1" x14ac:dyDescent="0.25">
      <c r="A214" s="1" t="s">
        <v>202</v>
      </c>
      <c r="B214" s="1" t="s">
        <v>250</v>
      </c>
      <c r="C214" s="1" t="s">
        <v>12</v>
      </c>
      <c r="D214" s="1" t="s">
        <v>247</v>
      </c>
      <c r="E214" s="14">
        <v>49250</v>
      </c>
      <c r="F214" s="14">
        <f>E214</f>
        <v>49250</v>
      </c>
      <c r="G214" s="2">
        <v>3</v>
      </c>
      <c r="H214" s="8" t="s">
        <v>262</v>
      </c>
      <c r="I214" s="10">
        <v>56881</v>
      </c>
      <c r="J214" s="20">
        <f>(G214-3)*1000+I214</f>
        <v>56881</v>
      </c>
      <c r="K214" s="14">
        <f>F214-I214</f>
        <v>-7631</v>
      </c>
    </row>
    <row r="215" spans="1:11" ht="15" customHeight="1" x14ac:dyDescent="0.25">
      <c r="A215" s="1" t="s">
        <v>204</v>
      </c>
      <c r="B215" s="1" t="s">
        <v>250</v>
      </c>
      <c r="C215" s="1" t="s">
        <v>10</v>
      </c>
      <c r="D215" s="1" t="s">
        <v>247</v>
      </c>
      <c r="E215" s="14">
        <v>61370</v>
      </c>
      <c r="F215" s="14">
        <f>E215</f>
        <v>61370</v>
      </c>
      <c r="G215" s="2">
        <v>11</v>
      </c>
      <c r="H215" s="8" t="s">
        <v>271</v>
      </c>
      <c r="I215" s="10">
        <v>60323</v>
      </c>
      <c r="J215" s="20">
        <f>(G215-3)*1000+I215</f>
        <v>68323</v>
      </c>
      <c r="K215" s="14">
        <f>F215-I215</f>
        <v>1047</v>
      </c>
    </row>
    <row r="216" spans="1:11" ht="15" customHeight="1" x14ac:dyDescent="0.25">
      <c r="A216" s="1" t="s">
        <v>224</v>
      </c>
      <c r="B216" s="1" t="s">
        <v>250</v>
      </c>
      <c r="C216" s="1" t="s">
        <v>10</v>
      </c>
      <c r="D216" s="1" t="s">
        <v>247</v>
      </c>
      <c r="E216" s="14">
        <v>54435</v>
      </c>
      <c r="F216" s="14">
        <f>E216</f>
        <v>54435</v>
      </c>
      <c r="G216" s="2">
        <v>10</v>
      </c>
      <c r="H216" s="8" t="s">
        <v>254</v>
      </c>
      <c r="I216" s="10">
        <v>60139</v>
      </c>
      <c r="J216" s="20">
        <f>(G216-3)*1000+I216</f>
        <v>67139</v>
      </c>
      <c r="K216" s="14">
        <f>F216-I216</f>
        <v>-5704</v>
      </c>
    </row>
    <row r="217" spans="1:11" ht="15" customHeight="1" x14ac:dyDescent="0.25">
      <c r="A217" s="1" t="s">
        <v>227</v>
      </c>
      <c r="B217" s="1" t="s">
        <v>250</v>
      </c>
      <c r="C217" s="1" t="s">
        <v>12</v>
      </c>
      <c r="D217" s="1" t="s">
        <v>247</v>
      </c>
      <c r="E217" s="15">
        <v>51630</v>
      </c>
      <c r="F217" s="14">
        <f>E217</f>
        <v>51630</v>
      </c>
      <c r="G217" s="2">
        <v>3</v>
      </c>
      <c r="H217" s="8" t="s">
        <v>262</v>
      </c>
      <c r="I217" s="10">
        <v>56881</v>
      </c>
      <c r="J217" s="20">
        <f>(G217-3)*1000+I217</f>
        <v>56881</v>
      </c>
      <c r="K217" s="14">
        <f>F217-I217</f>
        <v>-5251</v>
      </c>
    </row>
    <row r="218" spans="1:11" ht="15" x14ac:dyDescent="0.25">
      <c r="A218" s="1" t="s">
        <v>8</v>
      </c>
      <c r="B218" s="1" t="s">
        <v>250</v>
      </c>
      <c r="C218" s="1" t="s">
        <v>9</v>
      </c>
      <c r="D218" s="1" t="s">
        <v>246</v>
      </c>
      <c r="E218" s="14">
        <v>56510</v>
      </c>
      <c r="F218" s="14">
        <f>E218+1044</f>
        <v>57554</v>
      </c>
      <c r="G218" s="2">
        <v>0</v>
      </c>
      <c r="H218" s="8" t="s">
        <v>266</v>
      </c>
      <c r="I218" s="10">
        <v>68712</v>
      </c>
      <c r="J218" s="20">
        <f>(G218-12)*1000+I218</f>
        <v>56712</v>
      </c>
      <c r="K218" s="14">
        <f>F218-I218</f>
        <v>-11158</v>
      </c>
    </row>
    <row r="219" spans="1:11" ht="15" x14ac:dyDescent="0.25">
      <c r="A219" s="1" t="s">
        <v>19</v>
      </c>
      <c r="B219" s="1" t="s">
        <v>250</v>
      </c>
      <c r="C219" s="1" t="s">
        <v>20</v>
      </c>
      <c r="D219" s="1" t="s">
        <v>246</v>
      </c>
      <c r="E219" s="15">
        <v>64832</v>
      </c>
      <c r="F219" s="14">
        <f>E219+1044</f>
        <v>65876</v>
      </c>
      <c r="G219" s="9">
        <v>8</v>
      </c>
      <c r="H219" s="8" t="s">
        <v>275</v>
      </c>
      <c r="I219" s="10">
        <v>75149</v>
      </c>
      <c r="J219" s="20">
        <f>(G219-12)*1000+I219</f>
        <v>71149</v>
      </c>
      <c r="K219" s="14">
        <f>F219-I219</f>
        <v>-9273</v>
      </c>
    </row>
    <row r="220" spans="1:11" ht="12.75" customHeight="1" x14ac:dyDescent="0.25">
      <c r="A220" s="1" t="s">
        <v>23</v>
      </c>
      <c r="B220" s="1" t="s">
        <v>250</v>
      </c>
      <c r="C220" s="1" t="s">
        <v>15</v>
      </c>
      <c r="D220" s="1" t="s">
        <v>246</v>
      </c>
      <c r="E220" s="7"/>
      <c r="F220" s="14"/>
      <c r="G220" s="2">
        <v>3</v>
      </c>
      <c r="H220" s="8" t="s">
        <v>277</v>
      </c>
      <c r="I220" s="10">
        <v>75760</v>
      </c>
      <c r="J220" s="20">
        <f>(G220-12)*1000+I220</f>
        <v>66760</v>
      </c>
      <c r="K220" s="14"/>
    </row>
    <row r="221" spans="1:11" ht="12.75" customHeight="1" x14ac:dyDescent="0.25">
      <c r="A221" s="1" t="s">
        <v>33</v>
      </c>
      <c r="B221" s="1" t="s">
        <v>250</v>
      </c>
      <c r="C221" s="1" t="s">
        <v>34</v>
      </c>
      <c r="D221" s="1" t="s">
        <v>246</v>
      </c>
      <c r="E221" s="14">
        <v>61865</v>
      </c>
      <c r="F221" s="14">
        <f>E221+1044</f>
        <v>62909</v>
      </c>
      <c r="G221" s="2">
        <v>8</v>
      </c>
      <c r="H221" s="8" t="s">
        <v>263</v>
      </c>
      <c r="I221" s="10">
        <v>75507</v>
      </c>
      <c r="J221" s="20">
        <f>(G221-12)*1000+I221</f>
        <v>71507</v>
      </c>
      <c r="K221" s="14">
        <f>F221-I221</f>
        <v>-12598</v>
      </c>
    </row>
    <row r="222" spans="1:11" ht="15" customHeight="1" x14ac:dyDescent="0.25">
      <c r="A222" s="1" t="s">
        <v>36</v>
      </c>
      <c r="B222" s="1" t="s">
        <v>250</v>
      </c>
      <c r="C222" s="1" t="s">
        <v>10</v>
      </c>
      <c r="D222" s="1" t="s">
        <v>246</v>
      </c>
      <c r="E222" s="14">
        <v>57205</v>
      </c>
      <c r="F222" s="14">
        <f>E222+1044</f>
        <v>58249</v>
      </c>
      <c r="G222" s="2">
        <v>4</v>
      </c>
      <c r="H222" s="8" t="s">
        <v>278</v>
      </c>
      <c r="I222" s="10">
        <v>76367</v>
      </c>
      <c r="J222" s="20">
        <f>(G222-12)*1000+I222</f>
        <v>68367</v>
      </c>
      <c r="K222" s="14">
        <f>F222-I222</f>
        <v>-18118</v>
      </c>
    </row>
    <row r="223" spans="1:11" ht="15" customHeight="1" x14ac:dyDescent="0.25">
      <c r="A223" s="1" t="s">
        <v>40</v>
      </c>
      <c r="B223" s="1" t="s">
        <v>250</v>
      </c>
      <c r="C223" s="1" t="s">
        <v>12</v>
      </c>
      <c r="D223" s="1" t="s">
        <v>246</v>
      </c>
      <c r="E223" s="14">
        <v>57885</v>
      </c>
      <c r="F223" s="14">
        <f>E223+1044</f>
        <v>58929</v>
      </c>
      <c r="G223" s="2">
        <v>3</v>
      </c>
      <c r="H223" s="8" t="s">
        <v>262</v>
      </c>
      <c r="I223" s="10">
        <v>72983</v>
      </c>
      <c r="J223" s="20">
        <f>(G223-12)*1000+I223</f>
        <v>63983</v>
      </c>
      <c r="K223" s="14">
        <f>F223-I223</f>
        <v>-14054</v>
      </c>
    </row>
    <row r="224" spans="1:11" ht="15" customHeight="1" x14ac:dyDescent="0.25">
      <c r="A224" s="1" t="s">
        <v>47</v>
      </c>
      <c r="B224" s="1" t="s">
        <v>250</v>
      </c>
      <c r="C224" s="1" t="s">
        <v>20</v>
      </c>
      <c r="D224" s="1" t="s">
        <v>246</v>
      </c>
      <c r="E224" s="15">
        <v>68415</v>
      </c>
      <c r="F224" s="14">
        <f>E224+1044</f>
        <v>69459</v>
      </c>
      <c r="G224" s="2">
        <v>6</v>
      </c>
      <c r="H224" s="8" t="s">
        <v>275</v>
      </c>
      <c r="I224" s="10">
        <v>75149</v>
      </c>
      <c r="J224" s="20">
        <f>(G224-12)*1000+I224</f>
        <v>69149</v>
      </c>
      <c r="K224" s="14">
        <f>F224-I224</f>
        <v>-5690</v>
      </c>
    </row>
    <row r="225" spans="1:13" ht="15" customHeight="1" x14ac:dyDescent="0.25">
      <c r="A225" s="1" t="s">
        <v>55</v>
      </c>
      <c r="B225" s="1" t="s">
        <v>250</v>
      </c>
      <c r="C225" s="1" t="s">
        <v>12</v>
      </c>
      <c r="D225" s="1" t="s">
        <v>246</v>
      </c>
      <c r="E225" s="14">
        <v>56585</v>
      </c>
      <c r="F225" s="14">
        <f>E225+1044</f>
        <v>57629</v>
      </c>
      <c r="G225" s="2">
        <v>4</v>
      </c>
      <c r="H225" s="8" t="s">
        <v>262</v>
      </c>
      <c r="I225" s="10">
        <v>72983</v>
      </c>
      <c r="J225" s="20">
        <f>(G225-12)*1000+I225</f>
        <v>64983</v>
      </c>
      <c r="K225" s="14">
        <f>F225-I225</f>
        <v>-15354</v>
      </c>
    </row>
    <row r="226" spans="1:13" ht="15" customHeight="1" x14ac:dyDescent="0.25">
      <c r="A226" s="1" t="s">
        <v>65</v>
      </c>
      <c r="B226" s="1" t="s">
        <v>250</v>
      </c>
      <c r="C226" s="1" t="s">
        <v>10</v>
      </c>
      <c r="D226" s="1" t="s">
        <v>246</v>
      </c>
      <c r="E226" s="19">
        <v>62062</v>
      </c>
      <c r="F226" s="14">
        <f>E226+1044</f>
        <v>63106</v>
      </c>
      <c r="G226" s="2">
        <v>11</v>
      </c>
      <c r="H226" s="8" t="s">
        <v>273</v>
      </c>
      <c r="I226" s="10">
        <v>74642</v>
      </c>
      <c r="J226" s="20">
        <f>(G226-12)*1000+I226</f>
        <v>73642</v>
      </c>
      <c r="K226" s="14">
        <f>F226-I226</f>
        <v>-11536</v>
      </c>
      <c r="M226" t="s">
        <v>324</v>
      </c>
    </row>
    <row r="227" spans="1:13" ht="12.75" customHeight="1" x14ac:dyDescent="0.25">
      <c r="A227" s="1" t="s">
        <v>68</v>
      </c>
      <c r="B227" s="1" t="s">
        <v>250</v>
      </c>
      <c r="C227" s="1" t="s">
        <v>9</v>
      </c>
      <c r="D227" s="1" t="s">
        <v>246</v>
      </c>
      <c r="E227" s="14">
        <v>61378</v>
      </c>
      <c r="F227" s="14">
        <f>E227+1044</f>
        <v>62422</v>
      </c>
      <c r="G227" s="2">
        <v>11</v>
      </c>
      <c r="H227" s="8">
        <v>50.09</v>
      </c>
      <c r="I227" s="10">
        <v>68712</v>
      </c>
      <c r="J227" s="20">
        <f>(G227-12)*1000+I227</f>
        <v>67712</v>
      </c>
      <c r="K227" s="14">
        <f>F227-I227</f>
        <v>-6290</v>
      </c>
    </row>
    <row r="228" spans="1:13" ht="12.75" customHeight="1" x14ac:dyDescent="0.25">
      <c r="A228" s="1" t="s">
        <v>71</v>
      </c>
      <c r="B228" s="1" t="s">
        <v>250</v>
      </c>
      <c r="C228" s="1" t="s">
        <v>12</v>
      </c>
      <c r="D228" s="1" t="s">
        <v>246</v>
      </c>
      <c r="E228" s="14">
        <v>59713</v>
      </c>
      <c r="F228" s="14">
        <f>E228+1044</f>
        <v>60757</v>
      </c>
      <c r="G228" s="2">
        <v>4</v>
      </c>
      <c r="H228" s="8" t="s">
        <v>283</v>
      </c>
      <c r="I228" s="10">
        <v>73372</v>
      </c>
      <c r="J228" s="20">
        <f>(G228-12)*1000+I228</f>
        <v>65372</v>
      </c>
      <c r="K228" s="14">
        <f>F228-I228</f>
        <v>-12615</v>
      </c>
    </row>
    <row r="229" spans="1:13" ht="12.75" customHeight="1" x14ac:dyDescent="0.25">
      <c r="A229" s="1" t="s">
        <v>75</v>
      </c>
      <c r="B229" s="1" t="s">
        <v>250</v>
      </c>
      <c r="C229" s="1" t="s">
        <v>9</v>
      </c>
      <c r="D229" s="1" t="s">
        <v>246</v>
      </c>
      <c r="E229" s="14">
        <v>61876</v>
      </c>
      <c r="F229" s="14">
        <f>E229+1044</f>
        <v>62920</v>
      </c>
      <c r="G229" s="2">
        <v>12</v>
      </c>
      <c r="H229" s="8" t="s">
        <v>266</v>
      </c>
      <c r="I229" s="10">
        <v>68712</v>
      </c>
      <c r="J229" s="20">
        <f>(G229-12)*1000+I229</f>
        <v>68712</v>
      </c>
      <c r="K229" s="14">
        <f>F229-I229</f>
        <v>-5792</v>
      </c>
    </row>
    <row r="230" spans="1:13" ht="15" customHeight="1" x14ac:dyDescent="0.25">
      <c r="A230" s="1" t="s">
        <v>76</v>
      </c>
      <c r="B230" s="1" t="s">
        <v>250</v>
      </c>
      <c r="C230" s="1" t="s">
        <v>34</v>
      </c>
      <c r="D230" s="1" t="s">
        <v>246</v>
      </c>
      <c r="E230" s="14">
        <v>54641</v>
      </c>
      <c r="F230" s="14">
        <f>E230+1044</f>
        <v>55685</v>
      </c>
      <c r="G230" s="2">
        <v>1</v>
      </c>
      <c r="H230" s="8" t="s">
        <v>263</v>
      </c>
      <c r="I230" s="10">
        <v>75507</v>
      </c>
      <c r="J230" s="20">
        <f>(G230-12)*1000+I230</f>
        <v>64507</v>
      </c>
      <c r="K230" s="14">
        <f>F230-I230</f>
        <v>-19822</v>
      </c>
    </row>
    <row r="231" spans="1:13" ht="12.75" customHeight="1" x14ac:dyDescent="0.25">
      <c r="A231" s="1" t="s">
        <v>80</v>
      </c>
      <c r="B231" s="1" t="s">
        <v>250</v>
      </c>
      <c r="C231" s="1" t="s">
        <v>9</v>
      </c>
      <c r="D231" s="1" t="s">
        <v>246</v>
      </c>
      <c r="E231" s="14">
        <v>72720</v>
      </c>
      <c r="F231" s="14">
        <f>E231+1044</f>
        <v>73764</v>
      </c>
      <c r="G231" s="2">
        <v>18</v>
      </c>
      <c r="H231" s="8" t="s">
        <v>266</v>
      </c>
      <c r="I231" s="10">
        <v>68712</v>
      </c>
      <c r="J231" s="20">
        <f>(G231-12)*1000+I231</f>
        <v>74712</v>
      </c>
      <c r="K231" s="14">
        <f>F231-I231</f>
        <v>5052</v>
      </c>
    </row>
    <row r="232" spans="1:13" ht="12.75" customHeight="1" x14ac:dyDescent="0.25">
      <c r="A232" s="1" t="s">
        <v>87</v>
      </c>
      <c r="B232" s="1" t="s">
        <v>250</v>
      </c>
      <c r="C232" s="1" t="s">
        <v>34</v>
      </c>
      <c r="D232" s="1" t="s">
        <v>246</v>
      </c>
      <c r="E232" s="14">
        <v>55984</v>
      </c>
      <c r="F232" s="14">
        <f>E232+1044</f>
        <v>57028</v>
      </c>
      <c r="G232" s="2">
        <v>2</v>
      </c>
      <c r="H232" s="8" t="s">
        <v>263</v>
      </c>
      <c r="I232" s="10">
        <v>75507</v>
      </c>
      <c r="J232" s="20">
        <f>(G232-12)*1000+I232</f>
        <v>65507</v>
      </c>
      <c r="K232" s="14">
        <f>F232-I232</f>
        <v>-18479</v>
      </c>
    </row>
    <row r="233" spans="1:13" ht="12.75" customHeight="1" x14ac:dyDescent="0.25">
      <c r="A233" s="1" t="s">
        <v>105</v>
      </c>
      <c r="B233" s="1" t="s">
        <v>250</v>
      </c>
      <c r="C233" s="1" t="s">
        <v>10</v>
      </c>
      <c r="D233" s="1" t="s">
        <v>246</v>
      </c>
      <c r="E233" s="14">
        <v>64188</v>
      </c>
      <c r="F233" s="14">
        <f>E233+1044</f>
        <v>65232</v>
      </c>
      <c r="G233" s="2">
        <v>5</v>
      </c>
      <c r="H233" s="8" t="s">
        <v>261</v>
      </c>
      <c r="I233" s="10">
        <v>90962</v>
      </c>
      <c r="J233" s="20">
        <f>(G233-12)*1000+I233</f>
        <v>83962</v>
      </c>
      <c r="K233" s="14">
        <f>F233-I233</f>
        <v>-25730</v>
      </c>
    </row>
    <row r="234" spans="1:13" ht="12.75" customHeight="1" x14ac:dyDescent="0.25">
      <c r="A234" s="1" t="s">
        <v>115</v>
      </c>
      <c r="B234" s="1" t="s">
        <v>250</v>
      </c>
      <c r="C234" s="1" t="s">
        <v>15</v>
      </c>
      <c r="D234" s="1" t="s">
        <v>246</v>
      </c>
      <c r="E234" s="14">
        <v>58089</v>
      </c>
      <c r="F234" s="14">
        <f>E234+1044</f>
        <v>59133</v>
      </c>
      <c r="G234" s="2">
        <v>6</v>
      </c>
      <c r="H234" s="8" t="s">
        <v>276</v>
      </c>
      <c r="I234" s="10">
        <v>77634</v>
      </c>
      <c r="J234" s="20">
        <f>(G234-12)*1000+I234</f>
        <v>71634</v>
      </c>
      <c r="K234" s="14">
        <f>F234-I234</f>
        <v>-18501</v>
      </c>
    </row>
    <row r="235" spans="1:13" ht="12.75" customHeight="1" x14ac:dyDescent="0.25">
      <c r="A235" s="1" t="s">
        <v>120</v>
      </c>
      <c r="B235" s="1" t="s">
        <v>250</v>
      </c>
      <c r="C235" s="1" t="s">
        <v>10</v>
      </c>
      <c r="D235" s="1" t="s">
        <v>246</v>
      </c>
      <c r="E235" s="14">
        <v>61742</v>
      </c>
      <c r="F235" s="14">
        <f>E235+1044</f>
        <v>62786</v>
      </c>
      <c r="G235" s="2">
        <v>4</v>
      </c>
      <c r="H235" s="8" t="s">
        <v>274</v>
      </c>
      <c r="I235" s="10">
        <v>76478</v>
      </c>
      <c r="J235" s="20">
        <f>(G235-12)*1000+I235</f>
        <v>68478</v>
      </c>
      <c r="K235" s="14">
        <f>F235-I235</f>
        <v>-13692</v>
      </c>
    </row>
    <row r="236" spans="1:13" ht="15" x14ac:dyDescent="0.25">
      <c r="A236" s="1" t="s">
        <v>136</v>
      </c>
      <c r="B236" s="1" t="s">
        <v>250</v>
      </c>
      <c r="C236" s="1" t="s">
        <v>15</v>
      </c>
      <c r="D236" s="1" t="s">
        <v>246</v>
      </c>
      <c r="E236" s="14">
        <v>60600</v>
      </c>
      <c r="F236" s="14">
        <f>E236+1044</f>
        <v>61644</v>
      </c>
      <c r="G236" s="2">
        <v>7</v>
      </c>
      <c r="H236" s="8" t="s">
        <v>281</v>
      </c>
      <c r="I236" s="10">
        <v>72302</v>
      </c>
      <c r="J236" s="20">
        <f>(G236-12)*1000+I236</f>
        <v>67302</v>
      </c>
      <c r="K236" s="14">
        <f>F236-I236</f>
        <v>-10658</v>
      </c>
    </row>
    <row r="237" spans="1:13" ht="15" customHeight="1" x14ac:dyDescent="0.25">
      <c r="A237" s="1" t="s">
        <v>149</v>
      </c>
      <c r="B237" s="1" t="s">
        <v>250</v>
      </c>
      <c r="C237" s="1" t="s">
        <v>34</v>
      </c>
      <c r="D237" s="1" t="s">
        <v>246</v>
      </c>
      <c r="E237" s="14">
        <v>61552</v>
      </c>
      <c r="F237" s="14">
        <f>E237+1044</f>
        <v>62596</v>
      </c>
      <c r="G237" s="2">
        <v>7</v>
      </c>
      <c r="H237" s="8" t="s">
        <v>263</v>
      </c>
      <c r="I237" s="10">
        <v>75507</v>
      </c>
      <c r="J237" s="20">
        <f>(G237-12)*1000+I237</f>
        <v>70507</v>
      </c>
      <c r="K237" s="14">
        <f>F237-I237</f>
        <v>-12911</v>
      </c>
    </row>
    <row r="238" spans="1:13" ht="15" customHeight="1" x14ac:dyDescent="0.25">
      <c r="A238" s="1" t="s">
        <v>151</v>
      </c>
      <c r="B238" s="1" t="s">
        <v>250</v>
      </c>
      <c r="C238" s="1" t="s">
        <v>10</v>
      </c>
      <c r="D238" s="1" t="s">
        <v>246</v>
      </c>
      <c r="E238" s="14">
        <v>71362</v>
      </c>
      <c r="F238" s="14">
        <f>E238+1044</f>
        <v>72406</v>
      </c>
      <c r="G238" s="2">
        <v>15</v>
      </c>
      <c r="H238" s="8" t="s">
        <v>274</v>
      </c>
      <c r="I238" s="10">
        <v>76478</v>
      </c>
      <c r="J238" s="20">
        <f>(G238-12)*1000+I238</f>
        <v>79478</v>
      </c>
      <c r="K238" s="14">
        <f>F238-I238</f>
        <v>-4072</v>
      </c>
    </row>
    <row r="239" spans="1:13" ht="15" customHeight="1" x14ac:dyDescent="0.25">
      <c r="A239" s="1" t="s">
        <v>153</v>
      </c>
      <c r="B239" s="1" t="s">
        <v>250</v>
      </c>
      <c r="C239" s="1" t="s">
        <v>15</v>
      </c>
      <c r="D239" s="1" t="s">
        <v>246</v>
      </c>
      <c r="E239" s="14">
        <v>61304</v>
      </c>
      <c r="F239" s="14">
        <f>E239+1044</f>
        <v>62348</v>
      </c>
      <c r="G239" s="2">
        <v>13</v>
      </c>
      <c r="H239" s="8" t="s">
        <v>276</v>
      </c>
      <c r="I239" s="10">
        <v>77634</v>
      </c>
      <c r="J239" s="20">
        <f>(G239-12)*1000+I239</f>
        <v>78634</v>
      </c>
      <c r="K239" s="14">
        <f>F239-I239</f>
        <v>-15286</v>
      </c>
    </row>
    <row r="240" spans="1:13" ht="15" x14ac:dyDescent="0.25">
      <c r="A240" s="1" t="s">
        <v>161</v>
      </c>
      <c r="B240" s="1" t="s">
        <v>250</v>
      </c>
      <c r="C240" s="1" t="s">
        <v>34</v>
      </c>
      <c r="D240" s="1" t="s">
        <v>246</v>
      </c>
      <c r="E240" s="14">
        <v>60600</v>
      </c>
      <c r="F240" s="14">
        <f>E240+1044</f>
        <v>61644</v>
      </c>
      <c r="G240" s="2">
        <v>5</v>
      </c>
      <c r="H240" s="8" t="s">
        <v>263</v>
      </c>
      <c r="I240" s="10">
        <v>75507</v>
      </c>
      <c r="J240" s="20">
        <f>(G240-12)*1000+I240</f>
        <v>68507</v>
      </c>
      <c r="K240" s="14">
        <f>F240-I240</f>
        <v>-13863</v>
      </c>
    </row>
    <row r="241" spans="1:11" ht="15" customHeight="1" x14ac:dyDescent="0.25">
      <c r="A241" s="1" t="s">
        <v>170</v>
      </c>
      <c r="B241" s="1" t="s">
        <v>250</v>
      </c>
      <c r="C241" s="1" t="s">
        <v>34</v>
      </c>
      <c r="D241" s="1" t="s">
        <v>246</v>
      </c>
      <c r="E241" s="14">
        <v>69686</v>
      </c>
      <c r="F241" s="14">
        <f>E241+1044</f>
        <v>70730</v>
      </c>
      <c r="G241" s="2">
        <v>14</v>
      </c>
      <c r="H241" s="8" t="s">
        <v>263</v>
      </c>
      <c r="I241" s="10">
        <v>75507</v>
      </c>
      <c r="J241" s="20">
        <f>(G241-12)*1000+I241</f>
        <v>77507</v>
      </c>
      <c r="K241" s="14">
        <f>F241-I241</f>
        <v>-4777</v>
      </c>
    </row>
    <row r="242" spans="1:11" ht="15" customHeight="1" x14ac:dyDescent="0.25">
      <c r="A242" s="1" t="s">
        <v>174</v>
      </c>
      <c r="B242" s="1" t="s">
        <v>250</v>
      </c>
      <c r="C242" s="1" t="s">
        <v>10</v>
      </c>
      <c r="D242" s="1" t="s">
        <v>246</v>
      </c>
      <c r="E242" s="14">
        <v>61196</v>
      </c>
      <c r="F242" s="14">
        <f>E242+1044</f>
        <v>62240</v>
      </c>
      <c r="G242" s="2">
        <v>9</v>
      </c>
      <c r="H242" s="8" t="s">
        <v>278</v>
      </c>
      <c r="I242" s="10">
        <v>76367</v>
      </c>
      <c r="J242" s="20">
        <f>(G242-12)*1000+I242</f>
        <v>73367</v>
      </c>
      <c r="K242" s="14">
        <f>F242-I242</f>
        <v>-14127</v>
      </c>
    </row>
    <row r="243" spans="1:11" ht="15" customHeight="1" x14ac:dyDescent="0.25">
      <c r="A243" s="1" t="s">
        <v>177</v>
      </c>
      <c r="B243" s="1" t="s">
        <v>250</v>
      </c>
      <c r="C243" s="1" t="s">
        <v>10</v>
      </c>
      <c r="D243" s="1" t="s">
        <v>246</v>
      </c>
      <c r="E243" s="14">
        <v>58818</v>
      </c>
      <c r="F243" s="14">
        <f>E243+1044</f>
        <v>59862</v>
      </c>
      <c r="G243" s="2">
        <v>3</v>
      </c>
      <c r="H243" s="8" t="s">
        <v>274</v>
      </c>
      <c r="I243" s="10">
        <v>76478</v>
      </c>
      <c r="J243" s="20">
        <f>(G243-12)*1000+I243</f>
        <v>67478</v>
      </c>
      <c r="K243" s="14">
        <f>F243-I243</f>
        <v>-16616</v>
      </c>
    </row>
    <row r="244" spans="1:11" ht="15" customHeight="1" x14ac:dyDescent="0.25">
      <c r="A244" s="1" t="s">
        <v>195</v>
      </c>
      <c r="B244" s="1" t="s">
        <v>250</v>
      </c>
      <c r="C244" s="1" t="s">
        <v>10</v>
      </c>
      <c r="D244" s="1" t="s">
        <v>246</v>
      </c>
      <c r="E244" s="14">
        <v>73618</v>
      </c>
      <c r="F244" s="14">
        <f>E244+1044</f>
        <v>74662</v>
      </c>
      <c r="G244" s="2">
        <v>16</v>
      </c>
      <c r="H244" s="8" t="s">
        <v>261</v>
      </c>
      <c r="I244" s="10">
        <v>90962</v>
      </c>
      <c r="J244" s="20">
        <f>(G244-12)*1000+I244</f>
        <v>94962</v>
      </c>
      <c r="K244" s="14">
        <f>F244-I244</f>
        <v>-16300</v>
      </c>
    </row>
    <row r="245" spans="1:11" ht="15" customHeight="1" x14ac:dyDescent="0.25">
      <c r="A245" s="1" t="s">
        <v>196</v>
      </c>
      <c r="B245" s="1" t="s">
        <v>250</v>
      </c>
      <c r="C245" s="1" t="s">
        <v>12</v>
      </c>
      <c r="D245" s="1" t="s">
        <v>246</v>
      </c>
      <c r="E245" s="14">
        <v>85372</v>
      </c>
      <c r="F245" s="14">
        <f>E245+1044</f>
        <v>86416</v>
      </c>
      <c r="G245" s="2">
        <v>29</v>
      </c>
      <c r="H245" s="8" t="s">
        <v>253</v>
      </c>
      <c r="I245" s="10">
        <v>72937</v>
      </c>
      <c r="J245" s="20">
        <f>(G245-12)*1000+I245</f>
        <v>89937</v>
      </c>
      <c r="K245" s="14">
        <f>F245-I245</f>
        <v>13479</v>
      </c>
    </row>
    <row r="246" spans="1:11" ht="15" x14ac:dyDescent="0.25">
      <c r="A246" s="1" t="s">
        <v>217</v>
      </c>
      <c r="B246" s="1" t="s">
        <v>250</v>
      </c>
      <c r="C246" s="1" t="s">
        <v>12</v>
      </c>
      <c r="D246" s="1" t="s">
        <v>246</v>
      </c>
      <c r="E246" s="15">
        <v>60701</v>
      </c>
      <c r="F246" s="14">
        <f>E246+1044</f>
        <v>61745</v>
      </c>
      <c r="G246" s="2">
        <v>3</v>
      </c>
      <c r="H246" s="8" t="s">
        <v>262</v>
      </c>
      <c r="I246" s="10">
        <v>72983</v>
      </c>
      <c r="J246" s="20">
        <f>(G246-12)*1000+I246</f>
        <v>63983</v>
      </c>
      <c r="K246" s="14">
        <f>F246-I246</f>
        <v>-11238</v>
      </c>
    </row>
    <row r="247" spans="1:11" ht="12.75" customHeight="1" x14ac:dyDescent="0.25">
      <c r="A247" s="1" t="s">
        <v>221</v>
      </c>
      <c r="B247" s="1" t="s">
        <v>250</v>
      </c>
      <c r="C247" s="1" t="s">
        <v>10</v>
      </c>
      <c r="D247" s="1" t="s">
        <v>246</v>
      </c>
      <c r="E247" s="14">
        <v>56894</v>
      </c>
      <c r="F247" s="14">
        <f>E247+1044</f>
        <v>57938</v>
      </c>
      <c r="G247" s="2">
        <v>5</v>
      </c>
      <c r="H247" s="8" t="s">
        <v>274</v>
      </c>
      <c r="I247" s="10">
        <v>76478</v>
      </c>
      <c r="J247" s="20">
        <f>(G247-12)*1000+I247</f>
        <v>69478</v>
      </c>
      <c r="K247" s="14">
        <f>F247-I247</f>
        <v>-18540</v>
      </c>
    </row>
    <row r="248" spans="1:11" ht="12.75" customHeight="1" x14ac:dyDescent="0.25">
      <c r="A248" s="1" t="s">
        <v>223</v>
      </c>
      <c r="B248" s="1" t="s">
        <v>250</v>
      </c>
      <c r="C248" s="1" t="s">
        <v>9</v>
      </c>
      <c r="D248" s="1" t="s">
        <v>246</v>
      </c>
      <c r="E248" s="14">
        <v>57098</v>
      </c>
      <c r="F248" s="14">
        <f>E248+1044</f>
        <v>58142</v>
      </c>
      <c r="G248" s="2">
        <v>2</v>
      </c>
      <c r="H248" s="8" t="s">
        <v>279</v>
      </c>
      <c r="I248" s="10">
        <v>70216</v>
      </c>
      <c r="J248" s="20">
        <f>(G248-12)*1000+I248</f>
        <v>60216</v>
      </c>
      <c r="K248" s="14">
        <f>F248-I248</f>
        <v>-12074</v>
      </c>
    </row>
    <row r="249" spans="1:11" ht="15" customHeight="1" x14ac:dyDescent="0.25">
      <c r="A249" s="1" t="s">
        <v>226</v>
      </c>
      <c r="B249" s="1" t="s">
        <v>250</v>
      </c>
      <c r="C249" s="1" t="s">
        <v>10</v>
      </c>
      <c r="D249" s="1" t="s">
        <v>246</v>
      </c>
      <c r="E249" s="14">
        <v>66453</v>
      </c>
      <c r="F249" s="14">
        <f>E249+1044</f>
        <v>67497</v>
      </c>
      <c r="G249" s="2">
        <v>11</v>
      </c>
      <c r="H249" s="8" t="s">
        <v>254</v>
      </c>
      <c r="I249" s="10">
        <v>71615</v>
      </c>
      <c r="J249" s="20">
        <f>(G249-12)*1000+I249</f>
        <v>70615</v>
      </c>
      <c r="K249" s="14">
        <f>F249-I249</f>
        <v>-4118</v>
      </c>
    </row>
    <row r="250" spans="1:11" ht="15" x14ac:dyDescent="0.25">
      <c r="A250" s="1" t="s">
        <v>228</v>
      </c>
      <c r="B250" s="1" t="s">
        <v>250</v>
      </c>
      <c r="C250" s="1" t="s">
        <v>12</v>
      </c>
      <c r="D250" s="1" t="s">
        <v>246</v>
      </c>
      <c r="E250" s="14">
        <v>60095</v>
      </c>
      <c r="F250" s="14">
        <f>E250+1044</f>
        <v>61139</v>
      </c>
      <c r="G250" s="2">
        <v>6</v>
      </c>
      <c r="H250" s="8" t="s">
        <v>262</v>
      </c>
      <c r="I250" s="10">
        <v>72983</v>
      </c>
      <c r="J250" s="20">
        <f>(G250-12)*1000+I250</f>
        <v>66983</v>
      </c>
      <c r="K250" s="14">
        <f>F250-I250</f>
        <v>-11844</v>
      </c>
    </row>
    <row r="251" spans="1:11" ht="12.75" customHeight="1" x14ac:dyDescent="0.25">
      <c r="A251" s="1" t="s">
        <v>235</v>
      </c>
      <c r="B251" s="1" t="s">
        <v>250</v>
      </c>
      <c r="C251" s="1" t="s">
        <v>34</v>
      </c>
      <c r="D251" s="1" t="s">
        <v>246</v>
      </c>
      <c r="E251" s="14">
        <v>60464</v>
      </c>
      <c r="F251" s="14">
        <f>E251+1044</f>
        <v>61508</v>
      </c>
      <c r="G251" s="2">
        <v>6</v>
      </c>
      <c r="H251" s="8" t="s">
        <v>263</v>
      </c>
      <c r="I251" s="10">
        <v>75507</v>
      </c>
      <c r="J251" s="20">
        <f>(G251-12)*1000+I251</f>
        <v>69507</v>
      </c>
      <c r="K251" s="14">
        <f>F251-I251</f>
        <v>-13999</v>
      </c>
    </row>
  </sheetData>
  <sortState ref="A2:M251">
    <sortCondition ref="B2:B251"/>
    <sortCondition ref="D2:D251"/>
    <sortCondition ref="A2:A251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E10" sqref="E10"/>
    </sheetView>
  </sheetViews>
  <sheetFormatPr defaultRowHeight="12.75" x14ac:dyDescent="0.2"/>
  <cols>
    <col min="2" max="2" width="13.7109375" customWidth="1"/>
    <col min="3" max="3" width="12.5703125" customWidth="1"/>
  </cols>
  <sheetData>
    <row r="1" spans="1:3" x14ac:dyDescent="0.2">
      <c r="B1" t="s">
        <v>328</v>
      </c>
      <c r="C1" t="s">
        <v>329</v>
      </c>
    </row>
    <row r="2" spans="1:3" x14ac:dyDescent="0.2">
      <c r="A2" t="s">
        <v>251</v>
      </c>
      <c r="B2" s="14">
        <f>SUM(Sheet!K2:K63)</f>
        <v>-876055.01</v>
      </c>
      <c r="C2" s="22">
        <f>B2/B5</f>
        <v>0.36185609500138433</v>
      </c>
    </row>
    <row r="3" spans="1:3" x14ac:dyDescent="0.2">
      <c r="A3" t="s">
        <v>249</v>
      </c>
      <c r="B3" s="14">
        <f>SUM(Sheet!K64:K161)</f>
        <v>-979483.87</v>
      </c>
      <c r="C3" s="22">
        <f>B3/B5</f>
        <v>0.40457757135027805</v>
      </c>
    </row>
    <row r="4" spans="1:3" ht="13.5" thickBot="1" x14ac:dyDescent="0.25">
      <c r="A4" t="s">
        <v>250</v>
      </c>
      <c r="B4" s="23">
        <f>SUM(Sheet!K162:K251)</f>
        <v>-565465</v>
      </c>
      <c r="C4" s="22">
        <f>B4/B5</f>
        <v>0.23356633364833765</v>
      </c>
    </row>
    <row r="5" spans="1:3" x14ac:dyDescent="0.2">
      <c r="B5" s="14">
        <f>SUM(B2:B4)</f>
        <v>-2421003.88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M Kutka</dc:creator>
  <cp:lastModifiedBy>Windows User</cp:lastModifiedBy>
  <dcterms:created xsi:type="dcterms:W3CDTF">2012-10-18T20:37:11Z</dcterms:created>
  <dcterms:modified xsi:type="dcterms:W3CDTF">2014-05-13T20:21:15Z</dcterms:modified>
</cp:coreProperties>
</file>